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1 - Oprava odvodnění TK..." sheetId="2" r:id="rId2"/>
    <sheet name="Č21 - VRN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'Č11 - Oprava odvodnění TK...'!$C$88:$K$328</definedName>
    <definedName name="_xlnm.Print_Area" localSheetId="1">'Č11 - Oprava odvodnění TK...'!$C$4:$J$41,'Č11 - Oprava odvodnění TK...'!$C$47:$J$68,'Č11 - Oprava odvodnění TK...'!$C$74:$K$328</definedName>
    <definedName name="_xlnm.Print_Titles" localSheetId="1">'Č11 - Oprava odvodnění TK...'!$88:$88</definedName>
    <definedName name="_xlnm._FilterDatabase" localSheetId="2" hidden="1">'Č21 - VRN'!$C$85:$K$93</definedName>
    <definedName name="_xlnm.Print_Area" localSheetId="2">'Č21 - VRN'!$C$4:$J$41,'Č21 - VRN'!$C$47:$J$65,'Č21 - VRN'!$C$71:$K$93</definedName>
    <definedName name="_xlnm.Print_Titles" localSheetId="2">'Č21 - VRN'!$85:$85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9"/>
  <c r="J38"/>
  <c i="1" r="AY58"/>
  <c i="3" r="J37"/>
  <c i="1" r="AX58"/>
  <c i="3"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9"/>
  <c r="BH89"/>
  <c r="BF89"/>
  <c r="BE89"/>
  <c r="T89"/>
  <c r="R89"/>
  <c r="P89"/>
  <c r="BK89"/>
  <c r="J89"/>
  <c r="BG89"/>
  <c r="BI88"/>
  <c r="F39"/>
  <c i="1" r="BD58"/>
  <c i="3" r="BH88"/>
  <c r="F38"/>
  <c i="1" r="BC58"/>
  <c i="3" r="BF88"/>
  <c r="J36"/>
  <c i="1" r="AW58"/>
  <c i="3" r="F36"/>
  <c i="1" r="BA58"/>
  <c i="3" r="BE88"/>
  <c r="J35"/>
  <c i="1" r="AV58"/>
  <c i="3" r="F35"/>
  <c i="1" r="AZ58"/>
  <c i="3" r="T88"/>
  <c r="T87"/>
  <c r="T86"/>
  <c r="R88"/>
  <c r="R87"/>
  <c r="R86"/>
  <c r="P88"/>
  <c r="P87"/>
  <c r="P86"/>
  <c i="1" r="AU58"/>
  <c i="3" r="BK88"/>
  <c r="BK87"/>
  <c r="J87"/>
  <c r="BK86"/>
  <c r="J86"/>
  <c r="J63"/>
  <c r="J32"/>
  <c i="1" r="AG58"/>
  <c i="3" r="J88"/>
  <c r="BG88"/>
  <c r="F37"/>
  <c i="1" r="BB58"/>
  <c i="3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2" r="J39"/>
  <c r="J38"/>
  <c i="1" r="AY56"/>
  <c i="2" r="J37"/>
  <c i="1" r="AX56"/>
  <c i="2" r="BI327"/>
  <c r="BH327"/>
  <c r="BF327"/>
  <c r="BE327"/>
  <c r="T327"/>
  <c r="R327"/>
  <c r="P327"/>
  <c r="BK327"/>
  <c r="J327"/>
  <c r="BG327"/>
  <c r="BI316"/>
  <c r="BH316"/>
  <c r="BF316"/>
  <c r="BE316"/>
  <c r="T316"/>
  <c r="R316"/>
  <c r="P316"/>
  <c r="BK316"/>
  <c r="J316"/>
  <c r="BG316"/>
  <c r="BI311"/>
  <c r="BH311"/>
  <c r="BF311"/>
  <c r="BE311"/>
  <c r="T311"/>
  <c r="R311"/>
  <c r="P311"/>
  <c r="BK311"/>
  <c r="J311"/>
  <c r="BG311"/>
  <c r="BI306"/>
  <c r="BH306"/>
  <c r="BF306"/>
  <c r="BE306"/>
  <c r="T306"/>
  <c r="R306"/>
  <c r="P306"/>
  <c r="BK306"/>
  <c r="J306"/>
  <c r="BG306"/>
  <c r="BI301"/>
  <c r="BH301"/>
  <c r="BF301"/>
  <c r="BE301"/>
  <c r="T301"/>
  <c r="T300"/>
  <c r="R301"/>
  <c r="R300"/>
  <c r="P301"/>
  <c r="P300"/>
  <c r="BK301"/>
  <c r="BK300"/>
  <c r="J300"/>
  <c r="J301"/>
  <c r="BG301"/>
  <c r="J67"/>
  <c r="BI296"/>
  <c r="BH296"/>
  <c r="BF296"/>
  <c r="BE296"/>
  <c r="T296"/>
  <c r="R296"/>
  <c r="P296"/>
  <c r="BK296"/>
  <c r="J296"/>
  <c r="BG296"/>
  <c r="BI291"/>
  <c r="BH291"/>
  <c r="BF291"/>
  <c r="BE291"/>
  <c r="T291"/>
  <c r="T290"/>
  <c r="R291"/>
  <c r="R290"/>
  <c r="P291"/>
  <c r="P290"/>
  <c r="BK291"/>
  <c r="BK290"/>
  <c r="J290"/>
  <c r="J291"/>
  <c r="BG291"/>
  <c r="J66"/>
  <c r="BI284"/>
  <c r="BH284"/>
  <c r="BF284"/>
  <c r="BE284"/>
  <c r="T284"/>
  <c r="R284"/>
  <c r="P284"/>
  <c r="BK284"/>
  <c r="J284"/>
  <c r="BG284"/>
  <c r="BI276"/>
  <c r="BH276"/>
  <c r="BF276"/>
  <c r="BE276"/>
  <c r="T276"/>
  <c r="R276"/>
  <c r="P276"/>
  <c r="BK276"/>
  <c r="J276"/>
  <c r="BG276"/>
  <c r="BI275"/>
  <c r="BH275"/>
  <c r="BF275"/>
  <c r="BE275"/>
  <c r="T275"/>
  <c r="R275"/>
  <c r="P275"/>
  <c r="BK275"/>
  <c r="J275"/>
  <c r="BG275"/>
  <c r="BI269"/>
  <c r="BH269"/>
  <c r="BF269"/>
  <c r="BE269"/>
  <c r="T269"/>
  <c r="R269"/>
  <c r="P269"/>
  <c r="BK269"/>
  <c r="J269"/>
  <c r="BG269"/>
  <c r="BI264"/>
  <c r="BH264"/>
  <c r="BF264"/>
  <c r="BE264"/>
  <c r="T264"/>
  <c r="R264"/>
  <c r="P264"/>
  <c r="BK264"/>
  <c r="J264"/>
  <c r="BG264"/>
  <c r="BI255"/>
  <c r="BH255"/>
  <c r="BF255"/>
  <c r="BE255"/>
  <c r="T255"/>
  <c r="R255"/>
  <c r="P255"/>
  <c r="BK255"/>
  <c r="J255"/>
  <c r="BG255"/>
  <c r="BI246"/>
  <c r="BH246"/>
  <c r="BF246"/>
  <c r="BE246"/>
  <c r="T246"/>
  <c r="R246"/>
  <c r="P246"/>
  <c r="BK246"/>
  <c r="J246"/>
  <c r="BG246"/>
  <c r="BI241"/>
  <c r="BH241"/>
  <c r="BF241"/>
  <c r="BE241"/>
  <c r="T241"/>
  <c r="R241"/>
  <c r="P241"/>
  <c r="BK241"/>
  <c r="J241"/>
  <c r="BG241"/>
  <c r="BI232"/>
  <c r="BH232"/>
  <c r="BF232"/>
  <c r="BE232"/>
  <c r="T232"/>
  <c r="R232"/>
  <c r="P232"/>
  <c r="BK232"/>
  <c r="J232"/>
  <c r="BG232"/>
  <c r="BI229"/>
  <c r="BH229"/>
  <c r="BF229"/>
  <c r="BE229"/>
  <c r="T229"/>
  <c r="R229"/>
  <c r="P229"/>
  <c r="BK229"/>
  <c r="J229"/>
  <c r="BG229"/>
  <c r="BI224"/>
  <c r="BH224"/>
  <c r="BF224"/>
  <c r="BE224"/>
  <c r="T224"/>
  <c r="R224"/>
  <c r="P224"/>
  <c r="BK224"/>
  <c r="J224"/>
  <c r="BG224"/>
  <c r="BI218"/>
  <c r="BH218"/>
  <c r="BF218"/>
  <c r="BE218"/>
  <c r="T218"/>
  <c r="R218"/>
  <c r="P218"/>
  <c r="BK218"/>
  <c r="J218"/>
  <c r="BG218"/>
  <c r="BI213"/>
  <c r="BH213"/>
  <c r="BF213"/>
  <c r="BE213"/>
  <c r="T213"/>
  <c r="R213"/>
  <c r="P213"/>
  <c r="BK213"/>
  <c r="J213"/>
  <c r="BG213"/>
  <c r="BI180"/>
  <c r="BH180"/>
  <c r="BF180"/>
  <c r="BE180"/>
  <c r="T180"/>
  <c r="R180"/>
  <c r="P180"/>
  <c r="BK180"/>
  <c r="J180"/>
  <c r="BG180"/>
  <c r="BI171"/>
  <c r="BH171"/>
  <c r="BF171"/>
  <c r="BE171"/>
  <c r="T171"/>
  <c r="R171"/>
  <c r="P171"/>
  <c r="BK171"/>
  <c r="J171"/>
  <c r="BG171"/>
  <c r="BI167"/>
  <c r="BH167"/>
  <c r="BF167"/>
  <c r="BE167"/>
  <c r="T167"/>
  <c r="R167"/>
  <c r="P167"/>
  <c r="BK167"/>
  <c r="J167"/>
  <c r="BG167"/>
  <c r="BI158"/>
  <c r="BH158"/>
  <c r="BF158"/>
  <c r="BE158"/>
  <c r="T158"/>
  <c r="R158"/>
  <c r="P158"/>
  <c r="BK158"/>
  <c r="J158"/>
  <c r="BG158"/>
  <c r="BI151"/>
  <c r="BH151"/>
  <c r="BF151"/>
  <c r="BE151"/>
  <c r="T151"/>
  <c r="R151"/>
  <c r="P151"/>
  <c r="BK151"/>
  <c r="J151"/>
  <c r="BG151"/>
  <c r="BI142"/>
  <c r="BH142"/>
  <c r="BF142"/>
  <c r="BE142"/>
  <c r="T142"/>
  <c r="R142"/>
  <c r="P142"/>
  <c r="BK142"/>
  <c r="J142"/>
  <c r="BG142"/>
  <c r="BI133"/>
  <c r="BH133"/>
  <c r="BF133"/>
  <c r="BE133"/>
  <c r="T133"/>
  <c r="R133"/>
  <c r="P133"/>
  <c r="BK133"/>
  <c r="J133"/>
  <c r="BG133"/>
  <c r="BI130"/>
  <c r="BH130"/>
  <c r="BF130"/>
  <c r="BE130"/>
  <c r="T130"/>
  <c r="R130"/>
  <c r="P130"/>
  <c r="BK130"/>
  <c r="J130"/>
  <c r="BG130"/>
  <c r="BI127"/>
  <c r="BH127"/>
  <c r="BF127"/>
  <c r="BE127"/>
  <c r="T127"/>
  <c r="R127"/>
  <c r="P127"/>
  <c r="BK127"/>
  <c r="J127"/>
  <c r="BG127"/>
  <c r="BI92"/>
  <c r="F39"/>
  <c i="1" r="BD56"/>
  <c i="2" r="BH92"/>
  <c r="F38"/>
  <c i="1" r="BC56"/>
  <c i="2" r="BF92"/>
  <c r="J36"/>
  <c i="1" r="AW56"/>
  <c i="2" r="F36"/>
  <c i="1" r="BA56"/>
  <c i="2" r="BE92"/>
  <c r="J35"/>
  <c i="1" r="AV56"/>
  <c i="2" r="F35"/>
  <c i="1" r="AZ56"/>
  <c i="2" r="T92"/>
  <c r="T91"/>
  <c r="T90"/>
  <c r="T89"/>
  <c r="R92"/>
  <c r="R91"/>
  <c r="R90"/>
  <c r="R89"/>
  <c r="P92"/>
  <c r="P91"/>
  <c r="P90"/>
  <c r="P89"/>
  <c i="1" r="AU56"/>
  <c i="2" r="BK92"/>
  <c r="BK91"/>
  <c r="J91"/>
  <c r="BK90"/>
  <c r="J90"/>
  <c r="BK89"/>
  <c r="J89"/>
  <c r="J63"/>
  <c r="J32"/>
  <c i="1" r="AG56"/>
  <c i="2" r="J92"/>
  <c r="BG92"/>
  <c r="F37"/>
  <c i="1" r="BB56"/>
  <c i="2" r="J65"/>
  <c r="J64"/>
  <c r="J86"/>
  <c r="F85"/>
  <c r="F83"/>
  <c r="E81"/>
  <c r="J59"/>
  <c r="F58"/>
  <c r="F56"/>
  <c r="E54"/>
  <c r="J41"/>
  <c r="J23"/>
  <c r="E23"/>
  <c r="J85"/>
  <c r="J58"/>
  <c r="J22"/>
  <c r="J20"/>
  <c r="E20"/>
  <c r="F86"/>
  <c r="F59"/>
  <c r="J19"/>
  <c r="J14"/>
  <c r="J83"/>
  <c r="J56"/>
  <c r="E7"/>
  <c r="E77"/>
  <c r="E50"/>
  <c i="1" r="BD57"/>
  <c r="BC57"/>
  <c r="BB57"/>
  <c r="BA57"/>
  <c r="AZ57"/>
  <c r="AY57"/>
  <c r="AX57"/>
  <c r="AW57"/>
  <c r="AV57"/>
  <c r="AU57"/>
  <c r="AT57"/>
  <c r="AS57"/>
  <c r="AG57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<sst xmlns="http://schemas.openxmlformats.org/spreadsheetml/2006/main">
  <si>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</si>
  <si>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</si>
  <si>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</si>
  <si>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</si>
  <si>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</si>
  <si>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{9180b4b8-a929-4201-afcd-690c7945b229}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</si>
  <si>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</si>
  <si>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</si>
  <si>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</si>
  <si>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</si>
  <si>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</si>
  <si>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</si>
  <si>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</si>
  <si>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</si>
  <si>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</si>
  <si>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</si>
  <si>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</si>
  <si>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odvodnění v úseku Kadaň - Kadaň-Prunéřov</t>
  </si>
  <si>
    <t>KSO:</t>
  </si>
  <si>
    <t>824 26</t>
  </si>
  <si>
    <t>CC-CZ:</t>
  </si>
  <si>
    <t>21212</t>
  </si>
  <si>
    <t>Místo:</t>
  </si>
  <si>
    <t>TK Kadaň - Kadaň Prunéřov</t>
  </si>
  <si>
    <t>Datum:</t>
  </si>
  <si>
    <t>20. 3. 2019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</si>
  <si>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</si>
  <si>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</si>
  <si>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</si>
  <si>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</si>
  <si>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</si>
  <si>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</si>
  <si>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</si>
  <si>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</si>
  <si>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</si>
  <si>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</si>
  <si>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</si>
  <si>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</si>
  <si>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</si>
  <si>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</si>
  <si>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</si>
  <si>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</si>
  <si>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</si>
  <si>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Střítezský Petr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</si>
  <si>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</si>
  <si>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</si>
  <si>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</si>
  <si>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</si>
  <si>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</si>
  <si>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</si>
  <si>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</si>
  <si>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</si>
  <si>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</si>
  <si>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</si>
  <si>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</si>
  <si>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</si>
  <si>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</si>
  <si>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</si>
  <si>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</si>
  <si>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</si>
  <si>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</si>
  <si>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</si>
  <si>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</si>
  <si>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</si>
  <si>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</si>
  <si>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</si>
  <si>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</si>
  <si>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</si>
  <si>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</si>
  <si>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</si>
  <si>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</si>
  <si>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</si>
  <si>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</si>
  <si>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</si>
  <si>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</si>
  <si>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</si>
  <si>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</si>
  <si>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</si>
  <si>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</si>
  <si>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</si>
  <si>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</si>
  <si>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</si>
  <si>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</si>
  <si>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</si>
  <si>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</si>
  <si>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Oprava odvodnění TK Kadaň - Kadaň Prunéřov</t>
  </si>
  <si>
    <t>STA</t>
  </si>
  <si>
    <t>1</t>
  </si>
  <si>
    <t>{9e426ee5-b67a-44d5-9caa-393d5becf0de}</t>
  </si>
  <si>
    <t>2</t>
  </si>
  <si>
    <t>/</t>
  </si>
  <si>
    <t>Č11</t>
  </si>
  <si>
    <t>Oprava odvodnění TK Kadaň - Kadaň pr.</t>
  </si>
  <si>
    <t>Soupis</t>
  </si>
  <si>
    <t>{68958162-1b3a-4b64-a27f-1c0933209b3b}</t>
  </si>
  <si>
    <t>O2</t>
  </si>
  <si>
    <t>Vedlejší rozpočtové náklady</t>
  </si>
  <si>
    <t>{20a9d1e2-fc94-4f0b-9e01-51a5606ff4a3}</t>
  </si>
  <si>
    <t>Č21</t>
  </si>
  <si>
    <t>VRN</t>
  </si>
  <si>
    <t>{cc3070b7-c497-492f-865b-ed54bf0174e9}</t>
  </si>
  <si>
    <t>Skládka</t>
  </si>
  <si>
    <t>Odvoz zeminy a pařezů na skládku</t>
  </si>
  <si>
    <t>t</t>
  </si>
  <si>
    <t>4087,12</t>
  </si>
  <si>
    <t>Pražce_PAB</t>
  </si>
  <si>
    <t>Pražce PAB zadavatele - výzisk z Řetenic</t>
  </si>
  <si>
    <t>ks</t>
  </si>
  <si>
    <t>28,6</t>
  </si>
  <si>
    <t>KRYCÍ LIST SOUPISU PRACÍ</t>
  </si>
  <si>
    <t>Objekt:</t>
  </si>
  <si>
    <t>O1 - Oprava odvodnění TK Kadaň - Kadaň Prunéřov</t>
  </si>
  <si>
    <t>Soupis:</t>
  </si>
  <si>
    <t>Č11 - Oprava odvodnění TK Kadaň - Kadaň pr.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</si>
  <si>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</si>
  <si>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</si>
  <si>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</si>
  <si>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</si>
  <si>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</si>
  <si>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</si>
  <si>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</si>
  <si>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</si>
  <si>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</si>
  <si>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</si>
  <si>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</si>
  <si>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</si>
  <si>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</si>
  <si>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</si>
  <si>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</si>
  <si>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</si>
  <si>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</si>
  <si>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</si>
  <si>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</si>
  <si>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</si>
  <si>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</si>
  <si>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</si>
  <si>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</si>
  <si>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</si>
  <si>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</si>
  <si>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</si>
  <si>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</si>
  <si>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</si>
  <si>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</si>
  <si>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m2</t>
  </si>
  <si>
    <t>Sborník UOŽI 01 2019</t>
  </si>
  <si>
    <t>4</t>
  </si>
  <si>
    <t>-1781542172</t>
  </si>
  <si>
    <t>PSC</t>
  </si>
  <si>
    <t>Poznámka k souboru cen:_x000d_
1. V cenách jsou započteny náklady na naložení na dopravní prostředek a uložení na skládku._x000d_
2. V cenách nejsou obsaženy náklady na dopravu a skládkovné.</t>
  </si>
  <si>
    <t>P</t>
  </si>
  <si>
    <t>Poznámka k položce:_x000d_
v oblasti příkopů</t>
  </si>
  <si>
    <t>VV</t>
  </si>
  <si>
    <t>km 27,780 - 27,900 Pp</t>
  </si>
  <si>
    <t>("boky" (0,5+0,5) + "dno" 0,5)*120</t>
  </si>
  <si>
    <t>km 27,700 - 27,620 Lp</t>
  </si>
  <si>
    <t>("boky" (0,5+0,5) + "dno" 0,5)*80</t>
  </si>
  <si>
    <t>km 27,620 - 27,580 Pp</t>
  </si>
  <si>
    <t>("boky" (0,5+0,5) + "dno" 0,5)*40</t>
  </si>
  <si>
    <t>km 29,100 - 30,250 Lp</t>
  </si>
  <si>
    <t>("boky" (1+1) + "dno" 0,5)*1150</t>
  </si>
  <si>
    <t>km 29,240 Lp - odečet čištění podél. odvodnění</t>
  </si>
  <si>
    <t>("boky" (1+1) + "dno" 0,5)*-10</t>
  </si>
  <si>
    <t>km 27,900 - 28,220 Lp</t>
  </si>
  <si>
    <t>("boky" (1+1) + "dno" 0,5)*320</t>
  </si>
  <si>
    <t>km 30,250 - 31,129 Pp</t>
  </si>
  <si>
    <t>("boky" (1+1) + "dno" 0,5)*879</t>
  </si>
  <si>
    <t>km 30,250 - 31,080 Lp</t>
  </si>
  <si>
    <t>odečet čištění tratovdu a zřízení; odečet těžení sesuvu</t>
  </si>
  <si>
    <t>("boky" (1+1) + "dno" 0,5)*-(24+10+45)</t>
  </si>
  <si>
    <t>km 31,129 -31,455 Pp</t>
  </si>
  <si>
    <t>("boky" (1+1) + "dno" 0,5)*326</t>
  </si>
  <si>
    <t xml:space="preserve">km 31,490 - 31,796  Pp</t>
  </si>
  <si>
    <t>("boky" (1+1) + "dno" 0,5)*306</t>
  </si>
  <si>
    <t>km 31,796 směr pole</t>
  </si>
  <si>
    <t>("boky" (1+1) + "dno" 0,5)*10</t>
  </si>
  <si>
    <t>km 31,796 - 31,862 Pp</t>
  </si>
  <si>
    <t>("bok" (1) + "dno" 0,5)*66</t>
  </si>
  <si>
    <t>km 31,939 - 31,888 Pp</t>
  </si>
  <si>
    <t>("boky" (0,5+0,5) + "dno" 0,5)*51</t>
  </si>
  <si>
    <t>km 32,083 (KS) - 31,939 Pp</t>
  </si>
  <si>
    <t>("boky" (2+2) + "dno" 2)*144</t>
  </si>
  <si>
    <t>součet = 11529,5</t>
  </si>
  <si>
    <t>11529,5*0,5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</si>
  <si>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</si>
  <si>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</si>
  <si>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kus</t>
  </si>
  <si>
    <t>-2017274299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</si>
  <si>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terénu._x000d_
2. V cenách nejsou obsaženy náklady na dopravu a skládkovné.</t>
  </si>
  <si>
    <t>Poznámka k položce:_x000d_
Strom=kus, průměr 26-50 cm_x000d_
km 32,083 - 31,939</t>
  </si>
  <si>
    <t>3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</si>
  <si>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</si>
  <si>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</si>
  <si>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-1958980252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</si>
  <si>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skládku._x000d_
2. V cenách nejsou obsaženy náklady na dopravu a skládkovné.</t>
  </si>
  <si>
    <t>Poznámka k položce:_x000d_
Strom=kus, průměr 51-70 cm_x000d_
topol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</si>
  <si>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</si>
  <si>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</si>
  <si>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1504158630</t>
  </si>
  <si>
    <t>Poznámka k souboru cen:_x000d_
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</si>
  <si>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km 32,083 - 31,939</t>
  </si>
  <si>
    <t>9</t>
  </si>
  <si>
    <t>km 31,796 - 31,490</t>
  </si>
  <si>
    <t>km 31,455 - 31,129</t>
  </si>
  <si>
    <t>14</t>
  </si>
  <si>
    <t>Součet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</si>
  <si>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</si>
  <si>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</si>
  <si>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-1824977613</t>
  </si>
  <si>
    <t>8</t>
  </si>
  <si>
    <t>6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</si>
  <si>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</si>
  <si>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</si>
  <si>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-626893231</t>
  </si>
  <si>
    <t>km 31,490 - 31,796</t>
  </si>
  <si>
    <t>7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</si>
  <si>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</si>
  <si>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</si>
  <si>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-727420811</t>
  </si>
  <si>
    <t>Poznámka k souboru cen:_x000d_
1. V cenách jsou započteny náklady na odtěžení nánosu stezky a rozprostření výzisku na terén nebo naložení na dopravní prostředek a úprava povrchu stezky.</t>
  </si>
  <si>
    <t>km 27,600 - 31,800 Lp</t>
  </si>
  <si>
    <t>4200*0,75</t>
  </si>
  <si>
    <t>km 29,700 - 31,800 Pp</t>
  </si>
  <si>
    <t>2100*0,75</t>
  </si>
  <si>
    <t>km 31,800 - 32,083 Pp</t>
  </si>
  <si>
    <t>283*0,75</t>
  </si>
  <si>
    <t>5914005040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</si>
  <si>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</si>
  <si>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-1170281416</t>
  </si>
  <si>
    <t>Poznámka k souboru cen:_x000d_
1. V cenách jsou započteny i náklady na uložení výzisku na terén nebo naložení na dopravní prostředek._x000d_
2. V cenách nejsou obsaženy náklady na dodávku materiálu, odtěžení zemního tělesa, dopravu a skládkovné.</t>
  </si>
  <si>
    <t>66*0,5 "(dvě řady)"</t>
  </si>
  <si>
    <t>5914015060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</si>
  <si>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</si>
  <si>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m3</t>
  </si>
  <si>
    <t>-474865457</t>
  </si>
  <si>
    <t>Poznámka k souboru cen:_x000d_
1. V cenách jsou započteny náklady na vyčištění od nánosu a nečistot a rozprostření výzisku na terén nebo naložení na dopravní prostředek._x000d_
2. V cenách nejsou obsaženy náklady na dopravu a skládkovné.</t>
  </si>
  <si>
    <t>3 ks šachet km 27,750 - 27,600</t>
  </si>
  <si>
    <t>km 31,129 propustek</t>
  </si>
  <si>
    <t>4*2*0,2</t>
  </si>
  <si>
    <t>propustek km 31,939</t>
  </si>
  <si>
    <t>10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</si>
  <si>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</si>
  <si>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</si>
  <si>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1779749290</t>
  </si>
  <si>
    <t>Poznámka k souboru cen:_x000d_
1. V cenách jsou započteny náklady na odtěžení nánosu a nečistot, rozprostření výzisku na terén nebo naložení na dopravní prostředek._x000d_
2. V cenách nejsou obsaženy náklady na dopravu a skládkovné.</t>
  </si>
  <si>
    <t>("boky" (0,5+0,5)*0,15 + "dno" 0,5*0,15)*120</t>
  </si>
  <si>
    <t>("boky" (0,5+0,5)*0,15 + "dno" 0,5*0,15)*80</t>
  </si>
  <si>
    <t>("boky" (0,5+0,5)*0,15 + "dno" 0,5*0,15)*40</t>
  </si>
  <si>
    <t>("boky" (1+1)*0,15 + "dno" 0,5*0,15)*1150</t>
  </si>
  <si>
    <t>("boky" (1+1)*0,15 + "dno" 0,5*0,15)*-10</t>
  </si>
  <si>
    <t>("boky" (1+1)*0,15 + "dno" 0,5*0,15)*320</t>
  </si>
  <si>
    <t>("boky" (1+1)*0,15 + "dno" 0,5*0,15)*879</t>
  </si>
  <si>
    <t>odečet čištění trativodu a zřízení; odečet těžení sesuvu</t>
  </si>
  <si>
    <t>("boky" (1+1)*0,15 + "dno" 0,5*0,15)*-(24+10+45)</t>
  </si>
  <si>
    <t>("boky" (1+1)*0,15 + "dno" 0,5*0,15)*326</t>
  </si>
  <si>
    <t>("boky" (1+1)*0,15 + "dno" 0,5*0,15)*306</t>
  </si>
  <si>
    <t>("boky" (1+1)*0,15 + "dno" 0,5*0,15)*10</t>
  </si>
  <si>
    <t>("bok" (1)*0,15 + "dno" 0,5*0,2)*66</t>
  </si>
  <si>
    <t>("boky" (0,5+0,5)*0,15 + "dno" 0,5*0,15)*51</t>
  </si>
  <si>
    <t>("boky" (2+2)*0,1 + "dno" 2*0,4)*144</t>
  </si>
  <si>
    <t>11</t>
  </si>
  <si>
    <t>5914025010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</si>
  <si>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</si>
  <si>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m</t>
  </si>
  <si>
    <t>-518080470</t>
  </si>
  <si>
    <t>Poznámka k souboru cen:_x000d_
1. V cenách jsou započteny náklady na demontáž, výměnu, montáž dílů, včetně obsypání a zasypání zařízení propustným materiálem podle vzorového listu a rozprostření výzisku na terén nebo naložení na dopravní prostředek._x000d_
2. V cenách nejsou obsaženy náklady na provedení výkopku, ruční dočištění a dodávku materiálu.</t>
  </si>
  <si>
    <t>případná lokální oprava poničených tvárnic</t>
  </si>
  <si>
    <t>99</t>
  </si>
  <si>
    <t>12</t>
  </si>
  <si>
    <t>5914025350</t>
  </si>
  <si>
    <t>Výměna dílů otevřeného odvodnění horské vpusti z monolitického betonu.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</si>
  <si>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-1549936440</t>
  </si>
  <si>
    <t>3 ks šachty km 27,750 - 27,600</t>
  </si>
  <si>
    <t xml:space="preserve">vyndat spadlé poklopy z šachet a osadit </t>
  </si>
  <si>
    <t>3*2</t>
  </si>
  <si>
    <t>13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</si>
  <si>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</si>
  <si>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</si>
  <si>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1182342682</t>
  </si>
  <si>
    <t>Poznámka k souboru cen:_x000d_
1. V cenách jsou započteny náklady na zřízení podkladní vrstvy a uložení zařízení podle vzorového listu a rozprostření výzisku na terén nebo naložení na dopravní prostředek._x000d_
2. V cenách nejsou obsaženy náklady na provedení výkopku, ruční dočištění a dodávku materiálu.</t>
  </si>
  <si>
    <t>km 31,796 - 31,862</t>
  </si>
  <si>
    <t>66</t>
  </si>
  <si>
    <t>5914035470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</si>
  <si>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</si>
  <si>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1444672817</t>
  </si>
  <si>
    <t>Poznámka k položce:_x000d_
km 30,410</t>
  </si>
  <si>
    <t>5914040130</t>
  </si>
  <si>
    <t>Čištění krytých odvodňovacích zařízení propláchnutím svodného potrubí. Poznámka: 1. V cenách jsou započteny náklady na pročištění nebo propláchnutí, odstranění usazenin a naložení výzisku na dopravní prostředek. 2. V cenách nejsou obsaženy náklady na dopravu výzisku a skládkovné.</t>
  </si>
  <si>
    <t>-548999061</t>
  </si>
  <si>
    <t>Poznámka k souboru cen:_x000d_
1. V cenách jsou započteny náklady na pročištění nebo propláchnutí, odstranění usazenin a naložení výzisku na dopravní prostředek._x000d_
2. V cenách nejsou obsaženy náklady na dopravu výzisku a skládkovné.</t>
  </si>
  <si>
    <t>km 30,370 Lp</t>
  </si>
  <si>
    <t>24</t>
  </si>
  <si>
    <t>km 29,240 Lp</t>
  </si>
  <si>
    <t>km 31,888 - 31,862</t>
  </si>
  <si>
    <t>26</t>
  </si>
  <si>
    <t>16</t>
  </si>
  <si>
    <t>5914055010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</si>
  <si>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</si>
  <si>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1201210880</t>
  </si>
  <si>
    <t>Poznámka k souboru cen:_x000d_
1. V cenách jsou započteny náklady na zřízení podkladní vrstvy, uložení, obsypání a zásyp zařízení podle vzorového listu a rozprostření výzisku na terén nebo naložení na dopravní prostředek._x000d_
2. V cenách nejsou obsaženy náklady na provedení výkopku, ruční dočištění a dodávku materiálu.</t>
  </si>
  <si>
    <t>km 30,410 Lp</t>
  </si>
  <si>
    <t>17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</si>
  <si>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</si>
  <si>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</si>
  <si>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-1329052897</t>
  </si>
  <si>
    <t>Poznámka k souboru cen:_x000d_
1. V cenách jsou započteny náklady na hloubení a uložení výzisku na terén nebo naložení na dopravní prostředek a uložení na úložišti.</t>
  </si>
  <si>
    <t>zřízení tratovodu km 30,410</t>
  </si>
  <si>
    <t>0,5*0,5*10</t>
  </si>
  <si>
    <t>přeložka kabelů km 31,796 - 31,862</t>
  </si>
  <si>
    <t>66*0,2*0,5</t>
  </si>
  <si>
    <t>sondy</t>
  </si>
  <si>
    <t>0,5</t>
  </si>
  <si>
    <t>18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</si>
  <si>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</si>
  <si>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</si>
  <si>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-1719250280</t>
  </si>
  <si>
    <t>Poznámka k souboru cen:_x000d_
1. V cenách jsou započteny náklady na těžení a uložení výzisku na terén nebo naložení na dopravní prostředek a uložení na úložišti.</t>
  </si>
  <si>
    <t>sesuv km 30,760 Lp</t>
  </si>
  <si>
    <t>45*3*1,2</t>
  </si>
  <si>
    <t>zřízení rovnaniny 31,796- 31,862</t>
  </si>
  <si>
    <t>0,5*0,5*66</t>
  </si>
  <si>
    <t>zřízení zpev. příkopu km 31,490 - 31,455</t>
  </si>
  <si>
    <t>1,5*1*35</t>
  </si>
  <si>
    <t>19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</si>
  <si>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</si>
  <si>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</si>
  <si>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-1859338356</t>
  </si>
  <si>
    <t>Poznámka k souboru cen:_x000d_
1. V cenách jsou započteny náklady na urovnání a úpravu ploch nebo skládek výzisku kameniva a zeminy s jejich případnou rekultivací.</t>
  </si>
  <si>
    <t>45*3</t>
  </si>
  <si>
    <t>20</t>
  </si>
  <si>
    <t>M</t>
  </si>
  <si>
    <t>5964119010</t>
  </si>
  <si>
    <t>Příkopová tvárnice TZZ 4a</t>
  </si>
  <si>
    <t>489455252</t>
  </si>
  <si>
    <t>oprava</t>
  </si>
  <si>
    <t>99/0,3</t>
  </si>
  <si>
    <t>zřízení</t>
  </si>
  <si>
    <t>66/0,3</t>
  </si>
  <si>
    <t>5964103030</t>
  </si>
  <si>
    <t>Drenážní plastové díly trubka s částečnou perforací DN 160 mm</t>
  </si>
  <si>
    <t>-1977079931</t>
  </si>
  <si>
    <t>22</t>
  </si>
  <si>
    <t>5964161005</t>
  </si>
  <si>
    <t>Beton lehce zhutnitelný C 16/20;X0 F5 2 200 2 662</t>
  </si>
  <si>
    <t>625243836</t>
  </si>
  <si>
    <t>šikminy</t>
  </si>
  <si>
    <t>0,145*0,18*165</t>
  </si>
  <si>
    <t>podklad</t>
  </si>
  <si>
    <t>0,1*0,65*165</t>
  </si>
  <si>
    <t>vyústění</t>
  </si>
  <si>
    <t>0,5*0,5*0,2*2</t>
  </si>
  <si>
    <t>23</t>
  </si>
  <si>
    <t>5955101030</t>
  </si>
  <si>
    <t>Kamenivo drcené drť frakce 8/16</t>
  </si>
  <si>
    <t>512548192</t>
  </si>
  <si>
    <t>trativod</t>
  </si>
  <si>
    <t>2*1,6</t>
  </si>
  <si>
    <t>přesyp rovnaniny</t>
  </si>
  <si>
    <t>0,5*66*0,05*1,6</t>
  </si>
  <si>
    <t>OST</t>
  </si>
  <si>
    <t>Ostatní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</si>
  <si>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</si>
  <si>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</si>
  <si>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512</t>
  </si>
  <si>
    <t>-1411027626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</si>
  <si>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</si>
  <si>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"dovoz pražců PAB2a (DZP1) ze zásob zadavatele - výzisk z rekonstrukce žst. Řetenice "</t>
  </si>
  <si>
    <t xml:space="preserve">"na rozšíření stezky betonovými pražci km 31,800 (dvě řady)                                                     "110*0,260</t>
  </si>
  <si>
    <t>25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</si>
  <si>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</si>
  <si>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</si>
  <si>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-1951957803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</si>
  <si>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</si>
  <si>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5999005020</t>
  </si>
  <si>
    <t>Třídění pražců a kolejnicových podpor. Poznámka: 1. V cenách jsou započteny náklady na manipulaci, vytřídění a uložení materiálu na úložiště nebo do skladu.</t>
  </si>
  <si>
    <t>-1697237199</t>
  </si>
  <si>
    <t>Poznámka k souboru cen:_x000d_
1. V cenách jsou započteny náklady na manipulaci, vytřídění a uložení materiálu na úložiště nebo do skladu.</t>
  </si>
  <si>
    <t>Poznámka k položce:_x000d_
manipulace pražců pro rovnaninu + doprava</t>
  </si>
  <si>
    <t>66/2,4*4*0,280</t>
  </si>
  <si>
    <t>27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</si>
  <si>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</si>
  <si>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</si>
  <si>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1129822921</t>
  </si>
  <si>
    <t>"odvoz panelu na stavbu"2</t>
  </si>
  <si>
    <t>28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</si>
  <si>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</si>
  <si>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</si>
  <si>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1300007901</t>
  </si>
  <si>
    <t>29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</si>
  <si>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</si>
  <si>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</si>
  <si>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-1256246849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</si>
  <si>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</si>
  <si>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odvoz výzisku z čištění a těžení</t>
  </si>
  <si>
    <t>2016,975*1,6</t>
  </si>
  <si>
    <t>odvoz výzisku z banketů</t>
  </si>
  <si>
    <t>4937,25*0,1*1,6</t>
  </si>
  <si>
    <t>Mezisoučet</t>
  </si>
  <si>
    <t>odvoz pařezů na skládku odpadů - odhad</t>
  </si>
  <si>
    <t>70</t>
  </si>
  <si>
    <t>30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</si>
  <si>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</si>
  <si>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</si>
  <si>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-455016532</t>
  </si>
  <si>
    <t>O2 - Vedlejší rozpočtové náklady</t>
  </si>
  <si>
    <t>Č21 - VRN</t>
  </si>
  <si>
    <t>011101001</t>
  </si>
  <si>
    <t>Finanční náklady pojistné</t>
  </si>
  <si>
    <t>%</t>
  </si>
  <si>
    <t>1830264510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</si>
  <si>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</si>
  <si>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</si>
  <si>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1558832517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</si>
  <si>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</si>
  <si>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</si>
  <si>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</si>
  <si>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-940358603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</si>
  <si>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</si>
  <si>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</si>
  <si>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</si>
  <si>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-639819712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</si>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</sst>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41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4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1" customFormat="1" ht="25.92" customHeight="1">
      <c r="B26" s="40"/>
      <c r="C26" s="41"/>
      <c r="D26" s="42" t="s">
        <v>46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1" customFormat="1" ht="6.96" customHeight="1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1" customFormat="1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49</v>
      </c>
      <c r="AL28" s="46"/>
      <c r="AM28" s="46"/>
      <c r="AN28" s="46"/>
      <c r="AO28" s="46"/>
      <c r="AP28" s="41"/>
      <c r="AQ28" s="41"/>
      <c r="AR28" s="45"/>
      <c r="BE28" s="32"/>
    </row>
    <row r="29" hidden="1" s="2" customFormat="1" ht="14.4" customHeight="1">
      <c r="B29" s="47"/>
      <c r="C29" s="48"/>
      <c r="D29" s="33" t="s">
        <v>50</v>
      </c>
      <c r="E29" s="48"/>
      <c r="F29" s="33" t="s">
        <v>51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32"/>
    </row>
    <row r="30" hidden="1" s="2" customFormat="1" ht="14.4" customHeight="1">
      <c r="B30" s="47"/>
      <c r="C30" s="48"/>
      <c r="D30" s="48"/>
      <c r="E30" s="48"/>
      <c r="F30" s="33" t="s">
        <v>52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32"/>
    </row>
    <row r="31" s="2" customFormat="1" ht="14.4" customHeight="1">
      <c r="B31" s="47"/>
      <c r="C31" s="48"/>
      <c r="D31" s="33" t="s">
        <v>50</v>
      </c>
      <c r="E31" s="48"/>
      <c r="F31" s="33" t="s">
        <v>53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32"/>
    </row>
    <row r="32" s="2" customFormat="1" ht="14.4" customHeight="1">
      <c r="B32" s="47"/>
      <c r="C32" s="48"/>
      <c r="D32" s="48"/>
      <c r="E32" s="48"/>
      <c r="F32" s="33" t="s">
        <v>54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32"/>
    </row>
    <row r="33" hidden="1" s="2" customFormat="1" ht="14.4" customHeight="1">
      <c r="B33" s="47"/>
      <c r="C33" s="48"/>
      <c r="D33" s="48"/>
      <c r="E33" s="48"/>
      <c r="F33" s="33" t="s">
        <v>55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</row>
    <row r="34" s="1" customFormat="1" ht="6.96" customHeight="1"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</row>
    <row r="35" s="1" customFormat="1" ht="25.92" customHeight="1">
      <c r="B35" s="40"/>
      <c r="C35" s="52"/>
      <c r="D35" s="53" t="s">
        <v>56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57</v>
      </c>
      <c r="U35" s="54"/>
      <c r="V35" s="54"/>
      <c r="W35" s="54"/>
      <c r="X35" s="56" t="s">
        <v>58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5"/>
    </row>
    <row r="36" s="1" customFormat="1" ht="6.96" customHeight="1"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5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5"/>
    </row>
    <row r="42" s="1" customFormat="1" ht="24.96" customHeight="1">
      <c r="B42" s="40"/>
      <c r="C42" s="24" t="s">
        <v>59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</row>
    <row r="43" s="1" customFormat="1" ht="6.96" customHeight="1"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</row>
    <row r="44" s="1" customFormat="1" ht="12" customHeight="1">
      <c r="B44" s="40"/>
      <c r="C44" s="33" t="s">
        <v>13</v>
      </c>
      <c r="D44" s="41"/>
      <c r="E44" s="41"/>
      <c r="F44" s="41"/>
      <c r="G44" s="41"/>
      <c r="H44" s="41"/>
      <c r="I44" s="41"/>
      <c r="J44" s="41"/>
      <c r="K44" s="41"/>
      <c r="L44" s="41" t="str">
        <f>K5</f>
        <v>65019061</v>
      </c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5"/>
    </row>
    <row r="45" s="3" customFormat="1" ht="36.96" customHeight="1"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odvodnění v úseku Kadaň - Kadaň-Prunéřov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</row>
    <row r="47" s="1" customFormat="1" ht="12" customHeight="1"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68" t="str">
        <f>IF(K8="","",K8)</f>
        <v>TK Kadaň - Kadaň Prunéřov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69" t="str">
        <f>IF(AN8= "","",AN8)</f>
        <v>20. 3. 2019</v>
      </c>
      <c r="AN47" s="69"/>
      <c r="AO47" s="41"/>
      <c r="AP47" s="41"/>
      <c r="AQ47" s="41"/>
      <c r="AR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</row>
    <row r="49" s="1" customFormat="1" ht="13.65" customHeight="1">
      <c r="B49" s="40"/>
      <c r="C49" s="33" t="s">
        <v>30</v>
      </c>
      <c r="D49" s="41"/>
      <c r="E49" s="41"/>
      <c r="F49" s="41"/>
      <c r="G49" s="41"/>
      <c r="H49" s="41"/>
      <c r="I49" s="41"/>
      <c r="J49" s="41"/>
      <c r="K49" s="41"/>
      <c r="L49" s="41" t="str">
        <f>IF(E11= "","",E11)</f>
        <v>SŽDC s.o., OŘ UNL, ST Most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38</v>
      </c>
      <c r="AJ49" s="41"/>
      <c r="AK49" s="41"/>
      <c r="AL49" s="41"/>
      <c r="AM49" s="70" t="str">
        <f>IF(E17="","",E17)</f>
        <v xml:space="preserve"> </v>
      </c>
      <c r="AN49" s="41"/>
      <c r="AO49" s="41"/>
      <c r="AP49" s="41"/>
      <c r="AQ49" s="41"/>
      <c r="AR49" s="45"/>
      <c r="AS49" s="71" t="s">
        <v>60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</row>
    <row r="50" s="1" customFormat="1" ht="13.65" customHeight="1">
      <c r="B50" s="40"/>
      <c r="C50" s="33" t="s">
        <v>36</v>
      </c>
      <c r="D50" s="41"/>
      <c r="E50" s="41"/>
      <c r="F50" s="41"/>
      <c r="G50" s="41"/>
      <c r="H50" s="41"/>
      <c r="I50" s="41"/>
      <c r="J50" s="41"/>
      <c r="K50" s="41"/>
      <c r="L50" s="41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42</v>
      </c>
      <c r="AJ50" s="41"/>
      <c r="AK50" s="41"/>
      <c r="AL50" s="41"/>
      <c r="AM50" s="70" t="str">
        <f>IF(E20="","",E20)</f>
        <v>Ing. Střítezský Petr</v>
      </c>
      <c r="AN50" s="41"/>
      <c r="AO50" s="41"/>
      <c r="AP50" s="41"/>
      <c r="AQ50" s="41"/>
      <c r="AR50" s="45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="1" customFormat="1" ht="10.8" customHeight="1"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</row>
    <row r="52" s="1" customFormat="1" ht="29.28" customHeight="1">
      <c r="B52" s="40"/>
      <c r="C52" s="83" t="s">
        <v>61</v>
      </c>
      <c r="D52" s="84"/>
      <c r="E52" s="84"/>
      <c r="F52" s="84"/>
      <c r="G52" s="84"/>
      <c r="H52" s="85"/>
      <c r="I52" s="86" t="s">
        <v>62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63</v>
      </c>
      <c r="AH52" s="84"/>
      <c r="AI52" s="84"/>
      <c r="AJ52" s="84"/>
      <c r="AK52" s="84"/>
      <c r="AL52" s="84"/>
      <c r="AM52" s="84"/>
      <c r="AN52" s="86" t="s">
        <v>64</v>
      </c>
      <c r="AO52" s="84"/>
      <c r="AP52" s="84"/>
      <c r="AQ52" s="88" t="s">
        <v>65</v>
      </c>
      <c r="AR52" s="45"/>
      <c r="AS52" s="89" t="s">
        <v>66</v>
      </c>
      <c r="AT52" s="90" t="s">
        <v>67</v>
      </c>
      <c r="AU52" s="90" t="s">
        <v>68</v>
      </c>
      <c r="AV52" s="90" t="s">
        <v>69</v>
      </c>
      <c r="AW52" s="90" t="s">
        <v>70</v>
      </c>
      <c r="AX52" s="90" t="s">
        <v>71</v>
      </c>
      <c r="AY52" s="90" t="s">
        <v>72</v>
      </c>
      <c r="AZ52" s="90" t="s">
        <v>73</v>
      </c>
      <c r="BA52" s="90" t="s">
        <v>74</v>
      </c>
      <c r="BB52" s="90" t="s">
        <v>75</v>
      </c>
      <c r="BC52" s="90" t="s">
        <v>76</v>
      </c>
      <c r="BD52" s="91" t="s">
        <v>77</v>
      </c>
    </row>
    <row r="53" s="1" customFormat="1" ht="10.8" customHeight="1"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4" customFormat="1" ht="32.4" customHeight="1">
      <c r="B54" s="95"/>
      <c r="C54" s="96" t="s">
        <v>78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ROUND(AG55+AG57,2)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39</v>
      </c>
      <c r="AR54" s="101"/>
      <c r="AS54" s="102">
        <f>ROUND(AS55+AS57,2)</f>
        <v>0</v>
      </c>
      <c r="AT54" s="103">
        <f>ROUND(SUM(AV54:AW54),2)</f>
        <v>0</v>
      </c>
      <c r="AU54" s="104">
        <f>ROUND(AU55+AU57,5)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ROUND(AZ55+AZ57,2)</f>
        <v>0</v>
      </c>
      <c r="BA54" s="103">
        <f>ROUND(BA55+BA57,2)</f>
        <v>0</v>
      </c>
      <c r="BB54" s="103">
        <f>ROUND(BB55+BB57,2)</f>
        <v>0</v>
      </c>
      <c r="BC54" s="103">
        <f>ROUND(BC55+BC57,2)</f>
        <v>0</v>
      </c>
      <c r="BD54" s="105">
        <f>ROUND(BD55+BD57,2)</f>
        <v>0</v>
      </c>
      <c r="BS54" s="106" t="s">
        <v>79</v>
      </c>
      <c r="BT54" s="106" t="s">
        <v>80</v>
      </c>
      <c r="BU54" s="107" t="s">
        <v>81</v>
      </c>
      <c r="BV54" s="106" t="s">
        <v>82</v>
      </c>
      <c r="BW54" s="106" t="s">
        <v>5</v>
      </c>
      <c r="BX54" s="106" t="s">
        <v>83</v>
      </c>
      <c r="CL54" s="106" t="s">
        <v>19</v>
      </c>
    </row>
    <row r="55" s="5" customFormat="1" ht="27" customHeight="1">
      <c r="B55" s="108"/>
      <c r="C55" s="109"/>
      <c r="D55" s="110" t="s">
        <v>84</v>
      </c>
      <c r="E55" s="110"/>
      <c r="F55" s="110"/>
      <c r="G55" s="110"/>
      <c r="H55" s="110"/>
      <c r="I55" s="111"/>
      <c r="J55" s="110" t="s">
        <v>85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ROUND(AG56,2)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86</v>
      </c>
      <c r="AR55" s="115"/>
      <c r="AS55" s="116">
        <f>ROUND(AS56,2)</f>
        <v>0</v>
      </c>
      <c r="AT55" s="117">
        <f>ROUND(SUM(AV55:AW55),2)</f>
        <v>0</v>
      </c>
      <c r="AU55" s="118">
        <f>ROUND(AU56,5)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ROUND(AZ56,2)</f>
        <v>0</v>
      </c>
      <c r="BA55" s="117">
        <f>ROUND(BA56,2)</f>
        <v>0</v>
      </c>
      <c r="BB55" s="117">
        <f>ROUND(BB56,2)</f>
        <v>0</v>
      </c>
      <c r="BC55" s="117">
        <f>ROUND(BC56,2)</f>
        <v>0</v>
      </c>
      <c r="BD55" s="119">
        <f>ROUND(BD56,2)</f>
        <v>0</v>
      </c>
      <c r="BS55" s="120" t="s">
        <v>79</v>
      </c>
      <c r="BT55" s="120" t="s">
        <v>87</v>
      </c>
      <c r="BU55" s="120" t="s">
        <v>81</v>
      </c>
      <c r="BV55" s="120" t="s">
        <v>82</v>
      </c>
      <c r="BW55" s="120" t="s">
        <v>88</v>
      </c>
      <c r="BX55" s="120" t="s">
        <v>5</v>
      </c>
      <c r="CL55" s="120" t="s">
        <v>39</v>
      </c>
      <c r="CM55" s="120" t="s">
        <v>89</v>
      </c>
    </row>
    <row r="56" s="6" customFormat="1" ht="16.5" customHeight="1">
      <c r="A56" s="121" t="s">
        <v>90</v>
      </c>
      <c r="B56" s="122"/>
      <c r="C56" s="123"/>
      <c r="D56" s="123"/>
      <c r="E56" s="124" t="s">
        <v>91</v>
      </c>
      <c r="F56" s="124"/>
      <c r="G56" s="124"/>
      <c r="H56" s="124"/>
      <c r="I56" s="124"/>
      <c r="J56" s="123"/>
      <c r="K56" s="124" t="s">
        <v>92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'Č11 - Oprava odvodnění TK...'!J32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93</v>
      </c>
      <c r="AR56" s="127"/>
      <c r="AS56" s="128">
        <v>0</v>
      </c>
      <c r="AT56" s="129">
        <f>ROUND(SUM(AV56:AW56),2)</f>
        <v>0</v>
      </c>
      <c r="AU56" s="130">
        <f>'Č11 - Oprava odvodnění TK...'!P89</f>
        <v>0</v>
      </c>
      <c r="AV56" s="129">
        <f>'Č11 - Oprava odvodnění TK...'!J35</f>
        <v>0</v>
      </c>
      <c r="AW56" s="129">
        <f>'Č11 - Oprava odvodnění TK...'!J36</f>
        <v>0</v>
      </c>
      <c r="AX56" s="129">
        <f>'Č11 - Oprava odvodnění TK...'!J37</f>
        <v>0</v>
      </c>
      <c r="AY56" s="129">
        <f>'Č11 - Oprava odvodnění TK...'!J38</f>
        <v>0</v>
      </c>
      <c r="AZ56" s="129">
        <f>'Č11 - Oprava odvodnění TK...'!F35</f>
        <v>0</v>
      </c>
      <c r="BA56" s="129">
        <f>'Č11 - Oprava odvodnění TK...'!F36</f>
        <v>0</v>
      </c>
      <c r="BB56" s="129">
        <f>'Č11 - Oprava odvodnění TK...'!F37</f>
        <v>0</v>
      </c>
      <c r="BC56" s="129">
        <f>'Č11 - Oprava odvodnění TK...'!F38</f>
        <v>0</v>
      </c>
      <c r="BD56" s="131">
        <f>'Č11 - Oprava odvodnění TK...'!F39</f>
        <v>0</v>
      </c>
      <c r="BT56" s="132" t="s">
        <v>89</v>
      </c>
      <c r="BV56" s="132" t="s">
        <v>82</v>
      </c>
      <c r="BW56" s="132" t="s">
        <v>94</v>
      </c>
      <c r="BX56" s="132" t="s">
        <v>88</v>
      </c>
      <c r="CL56" s="132" t="s">
        <v>39</v>
      </c>
    </row>
    <row r="57" s="5" customFormat="1" ht="16.5" customHeight="1">
      <c r="B57" s="108"/>
      <c r="C57" s="109"/>
      <c r="D57" s="110" t="s">
        <v>95</v>
      </c>
      <c r="E57" s="110"/>
      <c r="F57" s="110"/>
      <c r="G57" s="110"/>
      <c r="H57" s="110"/>
      <c r="I57" s="111"/>
      <c r="J57" s="110" t="s">
        <v>96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ROUND(AG58,2)</f>
        <v>0</v>
      </c>
      <c r="AH57" s="111"/>
      <c r="AI57" s="111"/>
      <c r="AJ57" s="111"/>
      <c r="AK57" s="111"/>
      <c r="AL57" s="111"/>
      <c r="AM57" s="111"/>
      <c r="AN57" s="113">
        <f>SUM(AG57,AT57)</f>
        <v>0</v>
      </c>
      <c r="AO57" s="111"/>
      <c r="AP57" s="111"/>
      <c r="AQ57" s="114" t="s">
        <v>86</v>
      </c>
      <c r="AR57" s="115"/>
      <c r="AS57" s="116">
        <f>ROUND(AS58,2)</f>
        <v>0</v>
      </c>
      <c r="AT57" s="117">
        <f>ROUND(SUM(AV57:AW57),2)</f>
        <v>0</v>
      </c>
      <c r="AU57" s="118">
        <f>ROUND(AU58,5)</f>
        <v>0</v>
      </c>
      <c r="AV57" s="117">
        <f>ROUND(AZ57*L29,2)</f>
        <v>0</v>
      </c>
      <c r="AW57" s="117">
        <f>ROUND(BA57*L30,2)</f>
        <v>0</v>
      </c>
      <c r="AX57" s="117">
        <f>ROUND(BB57*L29,2)</f>
        <v>0</v>
      </c>
      <c r="AY57" s="117">
        <f>ROUND(BC57*L30,2)</f>
        <v>0</v>
      </c>
      <c r="AZ57" s="117">
        <f>ROUND(AZ58,2)</f>
        <v>0</v>
      </c>
      <c r="BA57" s="117">
        <f>ROUND(BA58,2)</f>
        <v>0</v>
      </c>
      <c r="BB57" s="117">
        <f>ROUND(BB58,2)</f>
        <v>0</v>
      </c>
      <c r="BC57" s="117">
        <f>ROUND(BC58,2)</f>
        <v>0</v>
      </c>
      <c r="BD57" s="119">
        <f>ROUND(BD58,2)</f>
        <v>0</v>
      </c>
      <c r="BS57" s="120" t="s">
        <v>79</v>
      </c>
      <c r="BT57" s="120" t="s">
        <v>87</v>
      </c>
      <c r="BU57" s="120" t="s">
        <v>81</v>
      </c>
      <c r="BV57" s="120" t="s">
        <v>82</v>
      </c>
      <c r="BW57" s="120" t="s">
        <v>97</v>
      </c>
      <c r="BX57" s="120" t="s">
        <v>5</v>
      </c>
      <c r="CL57" s="120" t="s">
        <v>39</v>
      </c>
      <c r="CM57" s="120" t="s">
        <v>89</v>
      </c>
    </row>
    <row r="58" s="6" customFormat="1" ht="16.5" customHeight="1">
      <c r="A58" s="121" t="s">
        <v>90</v>
      </c>
      <c r="B58" s="122"/>
      <c r="C58" s="123"/>
      <c r="D58" s="123"/>
      <c r="E58" s="124" t="s">
        <v>98</v>
      </c>
      <c r="F58" s="124"/>
      <c r="G58" s="124"/>
      <c r="H58" s="124"/>
      <c r="I58" s="124"/>
      <c r="J58" s="123"/>
      <c r="K58" s="124" t="s">
        <v>99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'Č21 - VRN'!J32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93</v>
      </c>
      <c r="AR58" s="127"/>
      <c r="AS58" s="133">
        <v>0</v>
      </c>
      <c r="AT58" s="134">
        <f>ROUND(SUM(AV58:AW58),2)</f>
        <v>0</v>
      </c>
      <c r="AU58" s="135">
        <f>'Č21 - VRN'!P86</f>
        <v>0</v>
      </c>
      <c r="AV58" s="134">
        <f>'Č21 - VRN'!J35</f>
        <v>0</v>
      </c>
      <c r="AW58" s="134">
        <f>'Č21 - VRN'!J36</f>
        <v>0</v>
      </c>
      <c r="AX58" s="134">
        <f>'Č21 - VRN'!J37</f>
        <v>0</v>
      </c>
      <c r="AY58" s="134">
        <f>'Č21 - VRN'!J38</f>
        <v>0</v>
      </c>
      <c r="AZ58" s="134">
        <f>'Č21 - VRN'!F35</f>
        <v>0</v>
      </c>
      <c r="BA58" s="134">
        <f>'Č21 - VRN'!F36</f>
        <v>0</v>
      </c>
      <c r="BB58" s="134">
        <f>'Č21 - VRN'!F37</f>
        <v>0</v>
      </c>
      <c r="BC58" s="134">
        <f>'Č21 - VRN'!F38</f>
        <v>0</v>
      </c>
      <c r="BD58" s="136">
        <f>'Č21 - VRN'!F39</f>
        <v>0</v>
      </c>
      <c r="BT58" s="132" t="s">
        <v>89</v>
      </c>
      <c r="BV58" s="132" t="s">
        <v>82</v>
      </c>
      <c r="BW58" s="132" t="s">
        <v>100</v>
      </c>
      <c r="BX58" s="132" t="s">
        <v>97</v>
      </c>
      <c r="CL58" s="132" t="s">
        <v>39</v>
      </c>
    </row>
    <row r="59" s="1" customFormat="1" ht="30" customHeight="1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</row>
    <row r="60" s="1" customFormat="1" ht="6.96" customHeight="1"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5"/>
    </row>
  </sheetData>
  <sheetProtection sheet="1" formatColumns="0" formatRows="0" objects="1" scenarios="1" spinCount="100000" saltValue="taHxWLHQjqvFaQRFQljErYFqE3/OTUw3rxRavIjOW6uZnYm2SB13Ob4ZRiezljVSvyvkGGsoVVypa/Dv5gM3rg==" hashValue="QDJDt3/ho1hFFPn6xDML0SFPNbRRdcVLS/cMMgmVB4t5GARbNysmO4F6Y+THVOzt+MiEj+dUUP8hmRoFG0jJ+A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D57:H57"/>
    <mergeCell ref="J57:AF57"/>
    <mergeCell ref="E58:I58"/>
    <mergeCell ref="K58:AF58"/>
  </mergeCells>
  <hyperlinks>
    <hyperlink ref="A56" location="'Č11 - Oprava odvodnění TK...'!C2" display="/"/>
    <hyperlink ref="A58" location="'Č2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94</v>
      </c>
      <c r="AZ2" s="138" t="s">
        <v>101</v>
      </c>
      <c r="BA2" s="138" t="s">
        <v>102</v>
      </c>
      <c r="BB2" s="138" t="s">
        <v>103</v>
      </c>
      <c r="BC2" s="138" t="s">
        <v>104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105</v>
      </c>
      <c r="BA3" s="138" t="s">
        <v>106</v>
      </c>
      <c r="BB3" s="138" t="s">
        <v>107</v>
      </c>
      <c r="BC3" s="138" t="s">
        <v>108</v>
      </c>
      <c r="BD3" s="138" t="s">
        <v>89</v>
      </c>
    </row>
    <row r="4" ht="24.96" customHeight="1">
      <c r="B4" s="21"/>
      <c r="D4" s="142" t="s">
        <v>109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Oprava odvodnění v úseku Kadaň - Kadaň-Prunéřov</v>
      </c>
      <c r="F7" s="143"/>
      <c r="G7" s="143"/>
      <c r="H7" s="143"/>
      <c r="L7" s="21"/>
    </row>
    <row r="8" ht="12" customHeight="1">
      <c r="B8" s="21"/>
      <c r="D8" s="143" t="s">
        <v>110</v>
      </c>
      <c r="L8" s="21"/>
    </row>
    <row r="9" s="1" customFormat="1" ht="16.5" customHeight="1">
      <c r="B9" s="45"/>
      <c r="E9" s="144" t="s">
        <v>111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112</v>
      </c>
      <c r="I10" s="145"/>
      <c r="L10" s="45"/>
    </row>
    <row r="11" s="1" customFormat="1" ht="36.96" customHeight="1">
      <c r="B11" s="45"/>
      <c r="E11" s="146" t="s">
        <v>113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20. 3. 2019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7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ROUND((SUM(BE89:BE328)),  2)</f>
        <v>0</v>
      </c>
      <c r="I35" s="158">
        <v>0.20999999999999999</v>
      </c>
      <c r="J35" s="157">
        <f>ROUND(((SUM(BE89:BE328))*I35),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ROUND((SUM(BF89:BF328)),  2)</f>
        <v>0</v>
      </c>
      <c r="I36" s="158">
        <v>0.14999999999999999</v>
      </c>
      <c r="J36" s="157">
        <f>ROUND(((SUM(BF89:BF328))*I36),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ROUND((SUM(BG89:BG328)),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ROUND((SUM(BH89:BH328)),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ROUND((SUM(BI89:BI328)),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114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Oprava odvodnění v úseku Kadaň - Kadaň-Prunéřov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110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111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112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Č11 - Oprava odvodnění TK Kadaň - Kadaň pr.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TK Kadaň - Kadaň Prunéřov</v>
      </c>
      <c r="G56" s="41"/>
      <c r="H56" s="41"/>
      <c r="I56" s="147" t="s">
        <v>24</v>
      </c>
      <c r="J56" s="69" t="str">
        <f>IF(J14="","",J14)</f>
        <v>20. 3. 2019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13.6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Střítezský Petr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115</v>
      </c>
      <c r="D61" s="175"/>
      <c r="E61" s="175"/>
      <c r="F61" s="175"/>
      <c r="G61" s="175"/>
      <c r="H61" s="175"/>
      <c r="I61" s="176"/>
      <c r="J61" s="177" t="s">
        <v>116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117</v>
      </c>
    </row>
    <row r="64" s="8" customFormat="1" ht="24.96" customHeight="1">
      <c r="B64" s="179"/>
      <c r="C64" s="180"/>
      <c r="D64" s="181" t="s">
        <v>118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119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120</v>
      </c>
      <c r="E66" s="182"/>
      <c r="F66" s="182"/>
      <c r="G66" s="182"/>
      <c r="H66" s="182"/>
      <c r="I66" s="183"/>
      <c r="J66" s="184">
        <f>J290</f>
        <v>0</v>
      </c>
      <c r="K66" s="180"/>
      <c r="L66" s="185"/>
    </row>
    <row r="67" s="8" customFormat="1" ht="24.96" customHeight="1">
      <c r="B67" s="179"/>
      <c r="C67" s="180"/>
      <c r="D67" s="181" t="s">
        <v>121</v>
      </c>
      <c r="E67" s="182"/>
      <c r="F67" s="182"/>
      <c r="G67" s="182"/>
      <c r="H67" s="182"/>
      <c r="I67" s="183"/>
      <c r="J67" s="184">
        <f>J300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122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Oprava odvodnění v úseku Kadaň - Kadaň-Prunéřov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110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111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112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Č11 - Oprava odvodnění TK Kadaň - Kadaň pr.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TK Kadaň - Kadaň Prunéřov</v>
      </c>
      <c r="G83" s="41"/>
      <c r="H83" s="41"/>
      <c r="I83" s="147" t="s">
        <v>24</v>
      </c>
      <c r="J83" s="69" t="str">
        <f>IF(J14="","",J14)</f>
        <v>20. 3. 2019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13.6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Střítezský Petr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123</v>
      </c>
      <c r="D88" s="194" t="s">
        <v>65</v>
      </c>
      <c r="E88" s="194" t="s">
        <v>61</v>
      </c>
      <c r="F88" s="194" t="s">
        <v>62</v>
      </c>
      <c r="G88" s="194" t="s">
        <v>124</v>
      </c>
      <c r="H88" s="194" t="s">
        <v>125</v>
      </c>
      <c r="I88" s="195" t="s">
        <v>126</v>
      </c>
      <c r="J88" s="194" t="s">
        <v>116</v>
      </c>
      <c r="K88" s="196" t="s">
        <v>127</v>
      </c>
      <c r="L88" s="197"/>
      <c r="M88" s="89" t="s">
        <v>39</v>
      </c>
      <c r="N88" s="90" t="s">
        <v>50</v>
      </c>
      <c r="O88" s="90" t="s">
        <v>128</v>
      </c>
      <c r="P88" s="90" t="s">
        <v>129</v>
      </c>
      <c r="Q88" s="90" t="s">
        <v>130</v>
      </c>
      <c r="R88" s="90" t="s">
        <v>131</v>
      </c>
      <c r="S88" s="90" t="s">
        <v>132</v>
      </c>
      <c r="T88" s="91" t="s">
        <v>133</v>
      </c>
    </row>
    <row r="89" s="1" customFormat="1" ht="22.8" customHeight="1">
      <c r="B89" s="40"/>
      <c r="C89" s="96" t="s">
        <v>134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P90+P290+P300</f>
        <v>0</v>
      </c>
      <c r="Q89" s="93"/>
      <c r="R89" s="199">
        <f>R90+R290+R300</f>
        <v>63.844887999999997</v>
      </c>
      <c r="S89" s="93"/>
      <c r="T89" s="200">
        <f>T90+T290+T300</f>
        <v>0</v>
      </c>
      <c r="AT89" s="18" t="s">
        <v>79</v>
      </c>
      <c r="AU89" s="18" t="s">
        <v>117</v>
      </c>
      <c r="BK89" s="201">
        <f>BK90+BK290+BK300</f>
        <v>0</v>
      </c>
    </row>
    <row r="90" s="11" customFormat="1" ht="25.92" customHeight="1">
      <c r="B90" s="202"/>
      <c r="C90" s="203"/>
      <c r="D90" s="204" t="s">
        <v>79</v>
      </c>
      <c r="E90" s="205" t="s">
        <v>135</v>
      </c>
      <c r="F90" s="205" t="s">
        <v>136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63.844887999999997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137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138</v>
      </c>
      <c r="F91" s="216" t="s">
        <v>139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SUM(P92:P289)</f>
        <v>0</v>
      </c>
      <c r="Q91" s="210"/>
      <c r="R91" s="211">
        <f>SUM(R92:R289)</f>
        <v>63.844887999999997</v>
      </c>
      <c r="S91" s="210"/>
      <c r="T91" s="212">
        <f>SUM(T92:T289)</f>
        <v>0</v>
      </c>
      <c r="AR91" s="213" t="s">
        <v>87</v>
      </c>
      <c r="AT91" s="214" t="s">
        <v>79</v>
      </c>
      <c r="AU91" s="214" t="s">
        <v>87</v>
      </c>
      <c r="AY91" s="213" t="s">
        <v>137</v>
      </c>
      <c r="BK91" s="215">
        <f>SUM(BK92:BK289)</f>
        <v>0</v>
      </c>
    </row>
    <row r="92" s="1" customFormat="1" ht="22.5" customHeight="1">
      <c r="B92" s="40"/>
      <c r="C92" s="218" t="s">
        <v>87</v>
      </c>
      <c r="D92" s="218" t="s">
        <v>140</v>
      </c>
      <c r="E92" s="219" t="s">
        <v>141</v>
      </c>
      <c r="F92" s="220" t="s">
        <v>142</v>
      </c>
      <c r="G92" s="221" t="s">
        <v>143</v>
      </c>
      <c r="H92" s="222">
        <v>5764.75</v>
      </c>
      <c r="I92" s="223"/>
      <c r="J92" s="224">
        <f>ROUND(I92*H92,2)</f>
        <v>0</v>
      </c>
      <c r="K92" s="220" t="s">
        <v>144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145</v>
      </c>
      <c r="AT92" s="18" t="s">
        <v>140</v>
      </c>
      <c r="AU92" s="18" t="s">
        <v>89</v>
      </c>
      <c r="AY92" s="18" t="s">
        <v>137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145</v>
      </c>
      <c r="BK92" s="229">
        <f>ROUND(I92*H92,2)</f>
        <v>0</v>
      </c>
      <c r="BL92" s="18" t="s">
        <v>145</v>
      </c>
      <c r="BM92" s="18" t="s">
        <v>146</v>
      </c>
    </row>
    <row r="93" s="1" customFormat="1">
      <c r="B93" s="40"/>
      <c r="C93" s="41"/>
      <c r="D93" s="230" t="s">
        <v>147</v>
      </c>
      <c r="E93" s="41"/>
      <c r="F93" s="231" t="s">
        <v>148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147</v>
      </c>
      <c r="AU93" s="18" t="s">
        <v>89</v>
      </c>
    </row>
    <row r="94" s="1" customFormat="1">
      <c r="B94" s="40"/>
      <c r="C94" s="41"/>
      <c r="D94" s="230" t="s">
        <v>149</v>
      </c>
      <c r="E94" s="41"/>
      <c r="F94" s="231" t="s">
        <v>150</v>
      </c>
      <c r="G94" s="41"/>
      <c r="H94" s="41"/>
      <c r="I94" s="145"/>
      <c r="J94" s="41"/>
      <c r="K94" s="41"/>
      <c r="L94" s="45"/>
      <c r="M94" s="232"/>
      <c r="N94" s="81"/>
      <c r="O94" s="81"/>
      <c r="P94" s="81"/>
      <c r="Q94" s="81"/>
      <c r="R94" s="81"/>
      <c r="S94" s="81"/>
      <c r="T94" s="82"/>
      <c r="AT94" s="18" t="s">
        <v>149</v>
      </c>
      <c r="AU94" s="18" t="s">
        <v>89</v>
      </c>
    </row>
    <row r="95" s="12" customFormat="1">
      <c r="B95" s="233"/>
      <c r="C95" s="234"/>
      <c r="D95" s="230" t="s">
        <v>151</v>
      </c>
      <c r="E95" s="235" t="s">
        <v>39</v>
      </c>
      <c r="F95" s="236" t="s">
        <v>152</v>
      </c>
      <c r="G95" s="234"/>
      <c r="H95" s="235" t="s">
        <v>39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151</v>
      </c>
      <c r="AU95" s="242" t="s">
        <v>89</v>
      </c>
      <c r="AV95" s="12" t="s">
        <v>87</v>
      </c>
      <c r="AW95" s="12" t="s">
        <v>41</v>
      </c>
      <c r="AX95" s="12" t="s">
        <v>80</v>
      </c>
      <c r="AY95" s="242" t="s">
        <v>137</v>
      </c>
    </row>
    <row r="96" s="13" customFormat="1">
      <c r="B96" s="243"/>
      <c r="C96" s="244"/>
      <c r="D96" s="230" t="s">
        <v>151</v>
      </c>
      <c r="E96" s="245" t="s">
        <v>39</v>
      </c>
      <c r="F96" s="246" t="s">
        <v>153</v>
      </c>
      <c r="G96" s="244"/>
      <c r="H96" s="247">
        <v>180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151</v>
      </c>
      <c r="AU96" s="253" t="s">
        <v>89</v>
      </c>
      <c r="AV96" s="13" t="s">
        <v>89</v>
      </c>
      <c r="AW96" s="13" t="s">
        <v>41</v>
      </c>
      <c r="AX96" s="13" t="s">
        <v>80</v>
      </c>
      <c r="AY96" s="253" t="s">
        <v>137</v>
      </c>
    </row>
    <row r="97" s="12" customFormat="1">
      <c r="B97" s="233"/>
      <c r="C97" s="234"/>
      <c r="D97" s="230" t="s">
        <v>151</v>
      </c>
      <c r="E97" s="235" t="s">
        <v>39</v>
      </c>
      <c r="F97" s="236" t="s">
        <v>154</v>
      </c>
      <c r="G97" s="234"/>
      <c r="H97" s="235" t="s">
        <v>39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151</v>
      </c>
      <c r="AU97" s="242" t="s">
        <v>89</v>
      </c>
      <c r="AV97" s="12" t="s">
        <v>87</v>
      </c>
      <c r="AW97" s="12" t="s">
        <v>41</v>
      </c>
      <c r="AX97" s="12" t="s">
        <v>80</v>
      </c>
      <c r="AY97" s="242" t="s">
        <v>137</v>
      </c>
    </row>
    <row r="98" s="13" customFormat="1">
      <c r="B98" s="243"/>
      <c r="C98" s="244"/>
      <c r="D98" s="230" t="s">
        <v>151</v>
      </c>
      <c r="E98" s="245" t="s">
        <v>39</v>
      </c>
      <c r="F98" s="246" t="s">
        <v>155</v>
      </c>
      <c r="G98" s="244"/>
      <c r="H98" s="247">
        <v>120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151</v>
      </c>
      <c r="AU98" s="253" t="s">
        <v>89</v>
      </c>
      <c r="AV98" s="13" t="s">
        <v>89</v>
      </c>
      <c r="AW98" s="13" t="s">
        <v>41</v>
      </c>
      <c r="AX98" s="13" t="s">
        <v>80</v>
      </c>
      <c r="AY98" s="253" t="s">
        <v>137</v>
      </c>
    </row>
    <row r="99" s="12" customFormat="1">
      <c r="B99" s="233"/>
      <c r="C99" s="234"/>
      <c r="D99" s="230" t="s">
        <v>151</v>
      </c>
      <c r="E99" s="235" t="s">
        <v>39</v>
      </c>
      <c r="F99" s="236" t="s">
        <v>156</v>
      </c>
      <c r="G99" s="234"/>
      <c r="H99" s="235" t="s">
        <v>39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151</v>
      </c>
      <c r="AU99" s="242" t="s">
        <v>89</v>
      </c>
      <c r="AV99" s="12" t="s">
        <v>87</v>
      </c>
      <c r="AW99" s="12" t="s">
        <v>41</v>
      </c>
      <c r="AX99" s="12" t="s">
        <v>80</v>
      </c>
      <c r="AY99" s="242" t="s">
        <v>137</v>
      </c>
    </row>
    <row r="100" s="13" customFormat="1">
      <c r="B100" s="243"/>
      <c r="C100" s="244"/>
      <c r="D100" s="230" t="s">
        <v>151</v>
      </c>
      <c r="E100" s="245" t="s">
        <v>39</v>
      </c>
      <c r="F100" s="246" t="s">
        <v>157</v>
      </c>
      <c r="G100" s="244"/>
      <c r="H100" s="247">
        <v>60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151</v>
      </c>
      <c r="AU100" s="253" t="s">
        <v>89</v>
      </c>
      <c r="AV100" s="13" t="s">
        <v>89</v>
      </c>
      <c r="AW100" s="13" t="s">
        <v>41</v>
      </c>
      <c r="AX100" s="13" t="s">
        <v>80</v>
      </c>
      <c r="AY100" s="253" t="s">
        <v>137</v>
      </c>
    </row>
    <row r="101" s="12" customFormat="1">
      <c r="B101" s="233"/>
      <c r="C101" s="234"/>
      <c r="D101" s="230" t="s">
        <v>151</v>
      </c>
      <c r="E101" s="235" t="s">
        <v>39</v>
      </c>
      <c r="F101" s="236" t="s">
        <v>158</v>
      </c>
      <c r="G101" s="234"/>
      <c r="H101" s="235" t="s">
        <v>39</v>
      </c>
      <c r="I101" s="237"/>
      <c r="J101" s="234"/>
      <c r="K101" s="234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151</v>
      </c>
      <c r="AU101" s="242" t="s">
        <v>89</v>
      </c>
      <c r="AV101" s="12" t="s">
        <v>87</v>
      </c>
      <c r="AW101" s="12" t="s">
        <v>41</v>
      </c>
      <c r="AX101" s="12" t="s">
        <v>80</v>
      </c>
      <c r="AY101" s="242" t="s">
        <v>137</v>
      </c>
    </row>
    <row r="102" s="13" customFormat="1">
      <c r="B102" s="243"/>
      <c r="C102" s="244"/>
      <c r="D102" s="230" t="s">
        <v>151</v>
      </c>
      <c r="E102" s="245" t="s">
        <v>39</v>
      </c>
      <c r="F102" s="246" t="s">
        <v>159</v>
      </c>
      <c r="G102" s="244"/>
      <c r="H102" s="247">
        <v>2875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151</v>
      </c>
      <c r="AU102" s="253" t="s">
        <v>89</v>
      </c>
      <c r="AV102" s="13" t="s">
        <v>89</v>
      </c>
      <c r="AW102" s="13" t="s">
        <v>41</v>
      </c>
      <c r="AX102" s="13" t="s">
        <v>80</v>
      </c>
      <c r="AY102" s="253" t="s">
        <v>137</v>
      </c>
    </row>
    <row r="103" s="12" customFormat="1">
      <c r="B103" s="233"/>
      <c r="C103" s="234"/>
      <c r="D103" s="230" t="s">
        <v>151</v>
      </c>
      <c r="E103" s="235" t="s">
        <v>39</v>
      </c>
      <c r="F103" s="236" t="s">
        <v>160</v>
      </c>
      <c r="G103" s="234"/>
      <c r="H103" s="235" t="s">
        <v>39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151</v>
      </c>
      <c r="AU103" s="242" t="s">
        <v>89</v>
      </c>
      <c r="AV103" s="12" t="s">
        <v>87</v>
      </c>
      <c r="AW103" s="12" t="s">
        <v>41</v>
      </c>
      <c r="AX103" s="12" t="s">
        <v>80</v>
      </c>
      <c r="AY103" s="242" t="s">
        <v>137</v>
      </c>
    </row>
    <row r="104" s="13" customFormat="1">
      <c r="B104" s="243"/>
      <c r="C104" s="244"/>
      <c r="D104" s="230" t="s">
        <v>151</v>
      </c>
      <c r="E104" s="245" t="s">
        <v>39</v>
      </c>
      <c r="F104" s="246" t="s">
        <v>161</v>
      </c>
      <c r="G104" s="244"/>
      <c r="H104" s="247">
        <v>-25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151</v>
      </c>
      <c r="AU104" s="253" t="s">
        <v>89</v>
      </c>
      <c r="AV104" s="13" t="s">
        <v>89</v>
      </c>
      <c r="AW104" s="13" t="s">
        <v>41</v>
      </c>
      <c r="AX104" s="13" t="s">
        <v>80</v>
      </c>
      <c r="AY104" s="253" t="s">
        <v>137</v>
      </c>
    </row>
    <row r="105" s="12" customFormat="1">
      <c r="B105" s="233"/>
      <c r="C105" s="234"/>
      <c r="D105" s="230" t="s">
        <v>151</v>
      </c>
      <c r="E105" s="235" t="s">
        <v>39</v>
      </c>
      <c r="F105" s="236" t="s">
        <v>162</v>
      </c>
      <c r="G105" s="234"/>
      <c r="H105" s="235" t="s">
        <v>39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151</v>
      </c>
      <c r="AU105" s="242" t="s">
        <v>89</v>
      </c>
      <c r="AV105" s="12" t="s">
        <v>87</v>
      </c>
      <c r="AW105" s="12" t="s">
        <v>41</v>
      </c>
      <c r="AX105" s="12" t="s">
        <v>80</v>
      </c>
      <c r="AY105" s="242" t="s">
        <v>137</v>
      </c>
    </row>
    <row r="106" s="13" customFormat="1">
      <c r="B106" s="243"/>
      <c r="C106" s="244"/>
      <c r="D106" s="230" t="s">
        <v>151</v>
      </c>
      <c r="E106" s="245" t="s">
        <v>39</v>
      </c>
      <c r="F106" s="246" t="s">
        <v>163</v>
      </c>
      <c r="G106" s="244"/>
      <c r="H106" s="247">
        <v>800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151</v>
      </c>
      <c r="AU106" s="253" t="s">
        <v>89</v>
      </c>
      <c r="AV106" s="13" t="s">
        <v>89</v>
      </c>
      <c r="AW106" s="13" t="s">
        <v>41</v>
      </c>
      <c r="AX106" s="13" t="s">
        <v>80</v>
      </c>
      <c r="AY106" s="253" t="s">
        <v>137</v>
      </c>
    </row>
    <row r="107" s="12" customFormat="1">
      <c r="B107" s="233"/>
      <c r="C107" s="234"/>
      <c r="D107" s="230" t="s">
        <v>151</v>
      </c>
      <c r="E107" s="235" t="s">
        <v>39</v>
      </c>
      <c r="F107" s="236" t="s">
        <v>164</v>
      </c>
      <c r="G107" s="234"/>
      <c r="H107" s="235" t="s">
        <v>39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151</v>
      </c>
      <c r="AU107" s="242" t="s">
        <v>89</v>
      </c>
      <c r="AV107" s="12" t="s">
        <v>87</v>
      </c>
      <c r="AW107" s="12" t="s">
        <v>41</v>
      </c>
      <c r="AX107" s="12" t="s">
        <v>80</v>
      </c>
      <c r="AY107" s="242" t="s">
        <v>137</v>
      </c>
    </row>
    <row r="108" s="13" customFormat="1">
      <c r="B108" s="243"/>
      <c r="C108" s="244"/>
      <c r="D108" s="230" t="s">
        <v>151</v>
      </c>
      <c r="E108" s="245" t="s">
        <v>39</v>
      </c>
      <c r="F108" s="246" t="s">
        <v>165</v>
      </c>
      <c r="G108" s="244"/>
      <c r="H108" s="247">
        <v>2197.5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151</v>
      </c>
      <c r="AU108" s="253" t="s">
        <v>89</v>
      </c>
      <c r="AV108" s="13" t="s">
        <v>89</v>
      </c>
      <c r="AW108" s="13" t="s">
        <v>41</v>
      </c>
      <c r="AX108" s="13" t="s">
        <v>80</v>
      </c>
      <c r="AY108" s="253" t="s">
        <v>137</v>
      </c>
    </row>
    <row r="109" s="12" customFormat="1">
      <c r="B109" s="233"/>
      <c r="C109" s="234"/>
      <c r="D109" s="230" t="s">
        <v>151</v>
      </c>
      <c r="E109" s="235" t="s">
        <v>39</v>
      </c>
      <c r="F109" s="236" t="s">
        <v>166</v>
      </c>
      <c r="G109" s="234"/>
      <c r="H109" s="235" t="s">
        <v>39</v>
      </c>
      <c r="I109" s="237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151</v>
      </c>
      <c r="AU109" s="242" t="s">
        <v>89</v>
      </c>
      <c r="AV109" s="12" t="s">
        <v>87</v>
      </c>
      <c r="AW109" s="12" t="s">
        <v>41</v>
      </c>
      <c r="AX109" s="12" t="s">
        <v>80</v>
      </c>
      <c r="AY109" s="242" t="s">
        <v>137</v>
      </c>
    </row>
    <row r="110" s="13" customFormat="1">
      <c r="B110" s="243"/>
      <c r="C110" s="244"/>
      <c r="D110" s="230" t="s">
        <v>151</v>
      </c>
      <c r="E110" s="245" t="s">
        <v>39</v>
      </c>
      <c r="F110" s="246" t="s">
        <v>159</v>
      </c>
      <c r="G110" s="244"/>
      <c r="H110" s="247">
        <v>2875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151</v>
      </c>
      <c r="AU110" s="253" t="s">
        <v>89</v>
      </c>
      <c r="AV110" s="13" t="s">
        <v>89</v>
      </c>
      <c r="AW110" s="13" t="s">
        <v>41</v>
      </c>
      <c r="AX110" s="13" t="s">
        <v>80</v>
      </c>
      <c r="AY110" s="253" t="s">
        <v>137</v>
      </c>
    </row>
    <row r="111" s="12" customFormat="1">
      <c r="B111" s="233"/>
      <c r="C111" s="234"/>
      <c r="D111" s="230" t="s">
        <v>151</v>
      </c>
      <c r="E111" s="235" t="s">
        <v>39</v>
      </c>
      <c r="F111" s="236" t="s">
        <v>167</v>
      </c>
      <c r="G111" s="234"/>
      <c r="H111" s="235" t="s">
        <v>39</v>
      </c>
      <c r="I111" s="237"/>
      <c r="J111" s="234"/>
      <c r="K111" s="234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151</v>
      </c>
      <c r="AU111" s="242" t="s">
        <v>89</v>
      </c>
      <c r="AV111" s="12" t="s">
        <v>87</v>
      </c>
      <c r="AW111" s="12" t="s">
        <v>41</v>
      </c>
      <c r="AX111" s="12" t="s">
        <v>80</v>
      </c>
      <c r="AY111" s="242" t="s">
        <v>137</v>
      </c>
    </row>
    <row r="112" s="13" customFormat="1">
      <c r="B112" s="243"/>
      <c r="C112" s="244"/>
      <c r="D112" s="230" t="s">
        <v>151</v>
      </c>
      <c r="E112" s="245" t="s">
        <v>39</v>
      </c>
      <c r="F112" s="246" t="s">
        <v>168</v>
      </c>
      <c r="G112" s="244"/>
      <c r="H112" s="247">
        <v>-197.5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151</v>
      </c>
      <c r="AU112" s="253" t="s">
        <v>89</v>
      </c>
      <c r="AV112" s="13" t="s">
        <v>89</v>
      </c>
      <c r="AW112" s="13" t="s">
        <v>41</v>
      </c>
      <c r="AX112" s="13" t="s">
        <v>80</v>
      </c>
      <c r="AY112" s="253" t="s">
        <v>137</v>
      </c>
    </row>
    <row r="113" s="12" customFormat="1">
      <c r="B113" s="233"/>
      <c r="C113" s="234"/>
      <c r="D113" s="230" t="s">
        <v>151</v>
      </c>
      <c r="E113" s="235" t="s">
        <v>39</v>
      </c>
      <c r="F113" s="236" t="s">
        <v>169</v>
      </c>
      <c r="G113" s="234"/>
      <c r="H113" s="235" t="s">
        <v>39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151</v>
      </c>
      <c r="AU113" s="242" t="s">
        <v>89</v>
      </c>
      <c r="AV113" s="12" t="s">
        <v>87</v>
      </c>
      <c r="AW113" s="12" t="s">
        <v>41</v>
      </c>
      <c r="AX113" s="12" t="s">
        <v>80</v>
      </c>
      <c r="AY113" s="242" t="s">
        <v>137</v>
      </c>
    </row>
    <row r="114" s="13" customFormat="1">
      <c r="B114" s="243"/>
      <c r="C114" s="244"/>
      <c r="D114" s="230" t="s">
        <v>151</v>
      </c>
      <c r="E114" s="245" t="s">
        <v>39</v>
      </c>
      <c r="F114" s="246" t="s">
        <v>170</v>
      </c>
      <c r="G114" s="244"/>
      <c r="H114" s="247">
        <v>815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151</v>
      </c>
      <c r="AU114" s="253" t="s">
        <v>89</v>
      </c>
      <c r="AV114" s="13" t="s">
        <v>89</v>
      </c>
      <c r="AW114" s="13" t="s">
        <v>41</v>
      </c>
      <c r="AX114" s="13" t="s">
        <v>80</v>
      </c>
      <c r="AY114" s="253" t="s">
        <v>137</v>
      </c>
    </row>
    <row r="115" s="12" customFormat="1">
      <c r="B115" s="233"/>
      <c r="C115" s="234"/>
      <c r="D115" s="230" t="s">
        <v>151</v>
      </c>
      <c r="E115" s="235" t="s">
        <v>39</v>
      </c>
      <c r="F115" s="236" t="s">
        <v>171</v>
      </c>
      <c r="G115" s="234"/>
      <c r="H115" s="235" t="s">
        <v>39</v>
      </c>
      <c r="I115" s="237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151</v>
      </c>
      <c r="AU115" s="242" t="s">
        <v>89</v>
      </c>
      <c r="AV115" s="12" t="s">
        <v>87</v>
      </c>
      <c r="AW115" s="12" t="s">
        <v>41</v>
      </c>
      <c r="AX115" s="12" t="s">
        <v>80</v>
      </c>
      <c r="AY115" s="242" t="s">
        <v>137</v>
      </c>
    </row>
    <row r="116" s="13" customFormat="1">
      <c r="B116" s="243"/>
      <c r="C116" s="244"/>
      <c r="D116" s="230" t="s">
        <v>151</v>
      </c>
      <c r="E116" s="245" t="s">
        <v>39</v>
      </c>
      <c r="F116" s="246" t="s">
        <v>172</v>
      </c>
      <c r="G116" s="244"/>
      <c r="H116" s="247">
        <v>765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151</v>
      </c>
      <c r="AU116" s="253" t="s">
        <v>89</v>
      </c>
      <c r="AV116" s="13" t="s">
        <v>89</v>
      </c>
      <c r="AW116" s="13" t="s">
        <v>41</v>
      </c>
      <c r="AX116" s="13" t="s">
        <v>80</v>
      </c>
      <c r="AY116" s="253" t="s">
        <v>137</v>
      </c>
    </row>
    <row r="117" s="12" customFormat="1">
      <c r="B117" s="233"/>
      <c r="C117" s="234"/>
      <c r="D117" s="230" t="s">
        <v>151</v>
      </c>
      <c r="E117" s="235" t="s">
        <v>39</v>
      </c>
      <c r="F117" s="236" t="s">
        <v>173</v>
      </c>
      <c r="G117" s="234"/>
      <c r="H117" s="235" t="s">
        <v>39</v>
      </c>
      <c r="I117" s="237"/>
      <c r="J117" s="234"/>
      <c r="K117" s="234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151</v>
      </c>
      <c r="AU117" s="242" t="s">
        <v>89</v>
      </c>
      <c r="AV117" s="12" t="s">
        <v>87</v>
      </c>
      <c r="AW117" s="12" t="s">
        <v>41</v>
      </c>
      <c r="AX117" s="12" t="s">
        <v>80</v>
      </c>
      <c r="AY117" s="242" t="s">
        <v>137</v>
      </c>
    </row>
    <row r="118" s="13" customFormat="1">
      <c r="B118" s="243"/>
      <c r="C118" s="244"/>
      <c r="D118" s="230" t="s">
        <v>151</v>
      </c>
      <c r="E118" s="245" t="s">
        <v>39</v>
      </c>
      <c r="F118" s="246" t="s">
        <v>174</v>
      </c>
      <c r="G118" s="244"/>
      <c r="H118" s="247">
        <v>25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151</v>
      </c>
      <c r="AU118" s="253" t="s">
        <v>89</v>
      </c>
      <c r="AV118" s="13" t="s">
        <v>89</v>
      </c>
      <c r="AW118" s="13" t="s">
        <v>41</v>
      </c>
      <c r="AX118" s="13" t="s">
        <v>80</v>
      </c>
      <c r="AY118" s="253" t="s">
        <v>137</v>
      </c>
    </row>
    <row r="119" s="12" customFormat="1">
      <c r="B119" s="233"/>
      <c r="C119" s="234"/>
      <c r="D119" s="230" t="s">
        <v>151</v>
      </c>
      <c r="E119" s="235" t="s">
        <v>39</v>
      </c>
      <c r="F119" s="236" t="s">
        <v>175</v>
      </c>
      <c r="G119" s="234"/>
      <c r="H119" s="235" t="s">
        <v>39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151</v>
      </c>
      <c r="AU119" s="242" t="s">
        <v>89</v>
      </c>
      <c r="AV119" s="12" t="s">
        <v>87</v>
      </c>
      <c r="AW119" s="12" t="s">
        <v>41</v>
      </c>
      <c r="AX119" s="12" t="s">
        <v>80</v>
      </c>
      <c r="AY119" s="242" t="s">
        <v>137</v>
      </c>
    </row>
    <row r="120" s="13" customFormat="1">
      <c r="B120" s="243"/>
      <c r="C120" s="244"/>
      <c r="D120" s="230" t="s">
        <v>151</v>
      </c>
      <c r="E120" s="245" t="s">
        <v>39</v>
      </c>
      <c r="F120" s="246" t="s">
        <v>176</v>
      </c>
      <c r="G120" s="244"/>
      <c r="H120" s="247">
        <v>99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151</v>
      </c>
      <c r="AU120" s="253" t="s">
        <v>89</v>
      </c>
      <c r="AV120" s="13" t="s">
        <v>89</v>
      </c>
      <c r="AW120" s="13" t="s">
        <v>41</v>
      </c>
      <c r="AX120" s="13" t="s">
        <v>80</v>
      </c>
      <c r="AY120" s="253" t="s">
        <v>137</v>
      </c>
    </row>
    <row r="121" s="12" customFormat="1">
      <c r="B121" s="233"/>
      <c r="C121" s="234"/>
      <c r="D121" s="230" t="s">
        <v>151</v>
      </c>
      <c r="E121" s="235" t="s">
        <v>39</v>
      </c>
      <c r="F121" s="236" t="s">
        <v>177</v>
      </c>
      <c r="G121" s="234"/>
      <c r="H121" s="235" t="s">
        <v>39</v>
      </c>
      <c r="I121" s="237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151</v>
      </c>
      <c r="AU121" s="242" t="s">
        <v>89</v>
      </c>
      <c r="AV121" s="12" t="s">
        <v>87</v>
      </c>
      <c r="AW121" s="12" t="s">
        <v>41</v>
      </c>
      <c r="AX121" s="12" t="s">
        <v>80</v>
      </c>
      <c r="AY121" s="242" t="s">
        <v>137</v>
      </c>
    </row>
    <row r="122" s="13" customFormat="1">
      <c r="B122" s="243"/>
      <c r="C122" s="244"/>
      <c r="D122" s="230" t="s">
        <v>151</v>
      </c>
      <c r="E122" s="245" t="s">
        <v>39</v>
      </c>
      <c r="F122" s="246" t="s">
        <v>178</v>
      </c>
      <c r="G122" s="244"/>
      <c r="H122" s="247">
        <v>76.5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151</v>
      </c>
      <c r="AU122" s="253" t="s">
        <v>89</v>
      </c>
      <c r="AV122" s="13" t="s">
        <v>89</v>
      </c>
      <c r="AW122" s="13" t="s">
        <v>41</v>
      </c>
      <c r="AX122" s="13" t="s">
        <v>80</v>
      </c>
      <c r="AY122" s="253" t="s">
        <v>137</v>
      </c>
    </row>
    <row r="123" s="12" customFormat="1">
      <c r="B123" s="233"/>
      <c r="C123" s="234"/>
      <c r="D123" s="230" t="s">
        <v>151</v>
      </c>
      <c r="E123" s="235" t="s">
        <v>39</v>
      </c>
      <c r="F123" s="236" t="s">
        <v>179</v>
      </c>
      <c r="G123" s="234"/>
      <c r="H123" s="235" t="s">
        <v>39</v>
      </c>
      <c r="I123" s="237"/>
      <c r="J123" s="234"/>
      <c r="K123" s="234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151</v>
      </c>
      <c r="AU123" s="242" t="s">
        <v>89</v>
      </c>
      <c r="AV123" s="12" t="s">
        <v>87</v>
      </c>
      <c r="AW123" s="12" t="s">
        <v>41</v>
      </c>
      <c r="AX123" s="12" t="s">
        <v>80</v>
      </c>
      <c r="AY123" s="242" t="s">
        <v>137</v>
      </c>
    </row>
    <row r="124" s="13" customFormat="1">
      <c r="B124" s="243"/>
      <c r="C124" s="244"/>
      <c r="D124" s="230" t="s">
        <v>151</v>
      </c>
      <c r="E124" s="245" t="s">
        <v>39</v>
      </c>
      <c r="F124" s="246" t="s">
        <v>180</v>
      </c>
      <c r="G124" s="244"/>
      <c r="H124" s="247">
        <v>864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151</v>
      </c>
      <c r="AU124" s="253" t="s">
        <v>89</v>
      </c>
      <c r="AV124" s="13" t="s">
        <v>89</v>
      </c>
      <c r="AW124" s="13" t="s">
        <v>41</v>
      </c>
      <c r="AX124" s="13" t="s">
        <v>80</v>
      </c>
      <c r="AY124" s="253" t="s">
        <v>137</v>
      </c>
    </row>
    <row r="125" s="12" customFormat="1">
      <c r="B125" s="233"/>
      <c r="C125" s="234"/>
      <c r="D125" s="230" t="s">
        <v>151</v>
      </c>
      <c r="E125" s="235" t="s">
        <v>39</v>
      </c>
      <c r="F125" s="236" t="s">
        <v>181</v>
      </c>
      <c r="G125" s="234"/>
      <c r="H125" s="235" t="s">
        <v>39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151</v>
      </c>
      <c r="AU125" s="242" t="s">
        <v>89</v>
      </c>
      <c r="AV125" s="12" t="s">
        <v>87</v>
      </c>
      <c r="AW125" s="12" t="s">
        <v>41</v>
      </c>
      <c r="AX125" s="12" t="s">
        <v>80</v>
      </c>
      <c r="AY125" s="242" t="s">
        <v>137</v>
      </c>
    </row>
    <row r="126" s="13" customFormat="1">
      <c r="B126" s="243"/>
      <c r="C126" s="244"/>
      <c r="D126" s="230" t="s">
        <v>151</v>
      </c>
      <c r="E126" s="245" t="s">
        <v>39</v>
      </c>
      <c r="F126" s="246" t="s">
        <v>182</v>
      </c>
      <c r="G126" s="244"/>
      <c r="H126" s="247">
        <v>5764.75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151</v>
      </c>
      <c r="AU126" s="253" t="s">
        <v>89</v>
      </c>
      <c r="AV126" s="13" t="s">
        <v>89</v>
      </c>
      <c r="AW126" s="13" t="s">
        <v>41</v>
      </c>
      <c r="AX126" s="13" t="s">
        <v>87</v>
      </c>
      <c r="AY126" s="253" t="s">
        <v>137</v>
      </c>
    </row>
    <row r="127" s="1" customFormat="1" ht="45" customHeight="1">
      <c r="B127" s="40"/>
      <c r="C127" s="218" t="s">
        <v>89</v>
      </c>
      <c r="D127" s="218" t="s">
        <v>140</v>
      </c>
      <c r="E127" s="219" t="s">
        <v>183</v>
      </c>
      <c r="F127" s="220" t="s">
        <v>184</v>
      </c>
      <c r="G127" s="221" t="s">
        <v>185</v>
      </c>
      <c r="H127" s="222">
        <v>3</v>
      </c>
      <c r="I127" s="223"/>
      <c r="J127" s="224">
        <f>ROUND(I127*H127,2)</f>
        <v>0</v>
      </c>
      <c r="K127" s="220" t="s">
        <v>144</v>
      </c>
      <c r="L127" s="45"/>
      <c r="M127" s="225" t="s">
        <v>39</v>
      </c>
      <c r="N127" s="226" t="s">
        <v>53</v>
      </c>
      <c r="O127" s="8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18" t="s">
        <v>145</v>
      </c>
      <c r="AT127" s="18" t="s">
        <v>140</v>
      </c>
      <c r="AU127" s="18" t="s">
        <v>89</v>
      </c>
      <c r="AY127" s="18" t="s">
        <v>137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145</v>
      </c>
      <c r="BK127" s="229">
        <f>ROUND(I127*H127,2)</f>
        <v>0</v>
      </c>
      <c r="BL127" s="18" t="s">
        <v>145</v>
      </c>
      <c r="BM127" s="18" t="s">
        <v>186</v>
      </c>
    </row>
    <row r="128" s="1" customFormat="1">
      <c r="B128" s="40"/>
      <c r="C128" s="41"/>
      <c r="D128" s="230" t="s">
        <v>147</v>
      </c>
      <c r="E128" s="41"/>
      <c r="F128" s="231" t="s">
        <v>187</v>
      </c>
      <c r="G128" s="41"/>
      <c r="H128" s="41"/>
      <c r="I128" s="145"/>
      <c r="J128" s="41"/>
      <c r="K128" s="41"/>
      <c r="L128" s="45"/>
      <c r="M128" s="232"/>
      <c r="N128" s="81"/>
      <c r="O128" s="81"/>
      <c r="P128" s="81"/>
      <c r="Q128" s="81"/>
      <c r="R128" s="81"/>
      <c r="S128" s="81"/>
      <c r="T128" s="82"/>
      <c r="AT128" s="18" t="s">
        <v>147</v>
      </c>
      <c r="AU128" s="18" t="s">
        <v>89</v>
      </c>
    </row>
    <row r="129" s="1" customFormat="1">
      <c r="B129" s="40"/>
      <c r="C129" s="41"/>
      <c r="D129" s="230" t="s">
        <v>149</v>
      </c>
      <c r="E129" s="41"/>
      <c r="F129" s="231" t="s">
        <v>188</v>
      </c>
      <c r="G129" s="41"/>
      <c r="H129" s="41"/>
      <c r="I129" s="145"/>
      <c r="J129" s="41"/>
      <c r="K129" s="41"/>
      <c r="L129" s="45"/>
      <c r="M129" s="232"/>
      <c r="N129" s="81"/>
      <c r="O129" s="81"/>
      <c r="P129" s="81"/>
      <c r="Q129" s="81"/>
      <c r="R129" s="81"/>
      <c r="S129" s="81"/>
      <c r="T129" s="82"/>
      <c r="AT129" s="18" t="s">
        <v>149</v>
      </c>
      <c r="AU129" s="18" t="s">
        <v>89</v>
      </c>
    </row>
    <row r="130" s="1" customFormat="1" ht="45" customHeight="1">
      <c r="B130" s="40"/>
      <c r="C130" s="218" t="s">
        <v>189</v>
      </c>
      <c r="D130" s="218" t="s">
        <v>140</v>
      </c>
      <c r="E130" s="219" t="s">
        <v>190</v>
      </c>
      <c r="F130" s="220" t="s">
        <v>191</v>
      </c>
      <c r="G130" s="221" t="s">
        <v>185</v>
      </c>
      <c r="H130" s="222">
        <v>1</v>
      </c>
      <c r="I130" s="223"/>
      <c r="J130" s="224">
        <f>ROUND(I130*H130,2)</f>
        <v>0</v>
      </c>
      <c r="K130" s="220" t="s">
        <v>144</v>
      </c>
      <c r="L130" s="45"/>
      <c r="M130" s="225" t="s">
        <v>39</v>
      </c>
      <c r="N130" s="226" t="s">
        <v>53</v>
      </c>
      <c r="O130" s="8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18" t="s">
        <v>145</v>
      </c>
      <c r="AT130" s="18" t="s">
        <v>140</v>
      </c>
      <c r="AU130" s="18" t="s">
        <v>89</v>
      </c>
      <c r="AY130" s="18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145</v>
      </c>
      <c r="BK130" s="229">
        <f>ROUND(I130*H130,2)</f>
        <v>0</v>
      </c>
      <c r="BL130" s="18" t="s">
        <v>145</v>
      </c>
      <c r="BM130" s="18" t="s">
        <v>192</v>
      </c>
    </row>
    <row r="131" s="1" customFormat="1">
      <c r="B131" s="40"/>
      <c r="C131" s="41"/>
      <c r="D131" s="230" t="s">
        <v>147</v>
      </c>
      <c r="E131" s="41"/>
      <c r="F131" s="231" t="s">
        <v>193</v>
      </c>
      <c r="G131" s="41"/>
      <c r="H131" s="41"/>
      <c r="I131" s="145"/>
      <c r="J131" s="41"/>
      <c r="K131" s="41"/>
      <c r="L131" s="45"/>
      <c r="M131" s="232"/>
      <c r="N131" s="81"/>
      <c r="O131" s="81"/>
      <c r="P131" s="81"/>
      <c r="Q131" s="81"/>
      <c r="R131" s="81"/>
      <c r="S131" s="81"/>
      <c r="T131" s="82"/>
      <c r="AT131" s="18" t="s">
        <v>147</v>
      </c>
      <c r="AU131" s="18" t="s">
        <v>89</v>
      </c>
    </row>
    <row r="132" s="1" customFormat="1">
      <c r="B132" s="40"/>
      <c r="C132" s="41"/>
      <c r="D132" s="230" t="s">
        <v>149</v>
      </c>
      <c r="E132" s="41"/>
      <c r="F132" s="231" t="s">
        <v>194</v>
      </c>
      <c r="G132" s="41"/>
      <c r="H132" s="41"/>
      <c r="I132" s="145"/>
      <c r="J132" s="41"/>
      <c r="K132" s="41"/>
      <c r="L132" s="45"/>
      <c r="M132" s="232"/>
      <c r="N132" s="81"/>
      <c r="O132" s="81"/>
      <c r="P132" s="81"/>
      <c r="Q132" s="81"/>
      <c r="R132" s="81"/>
      <c r="S132" s="81"/>
      <c r="T132" s="82"/>
      <c r="AT132" s="18" t="s">
        <v>149</v>
      </c>
      <c r="AU132" s="18" t="s">
        <v>89</v>
      </c>
    </row>
    <row r="133" s="1" customFormat="1" ht="33.75" customHeight="1">
      <c r="B133" s="40"/>
      <c r="C133" s="218" t="s">
        <v>145</v>
      </c>
      <c r="D133" s="218" t="s">
        <v>140</v>
      </c>
      <c r="E133" s="219" t="s">
        <v>195</v>
      </c>
      <c r="F133" s="220" t="s">
        <v>196</v>
      </c>
      <c r="G133" s="221" t="s">
        <v>185</v>
      </c>
      <c r="H133" s="222">
        <v>26</v>
      </c>
      <c r="I133" s="223"/>
      <c r="J133" s="224">
        <f>ROUND(I133*H133,2)</f>
        <v>0</v>
      </c>
      <c r="K133" s="220" t="s">
        <v>144</v>
      </c>
      <c r="L133" s="45"/>
      <c r="M133" s="225" t="s">
        <v>39</v>
      </c>
      <c r="N133" s="226" t="s">
        <v>53</v>
      </c>
      <c r="O133" s="8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18" t="s">
        <v>145</v>
      </c>
      <c r="AT133" s="18" t="s">
        <v>140</v>
      </c>
      <c r="AU133" s="18" t="s">
        <v>89</v>
      </c>
      <c r="AY133" s="18" t="s">
        <v>137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8" t="s">
        <v>145</v>
      </c>
      <c r="BK133" s="229">
        <f>ROUND(I133*H133,2)</f>
        <v>0</v>
      </c>
      <c r="BL133" s="18" t="s">
        <v>145</v>
      </c>
      <c r="BM133" s="18" t="s">
        <v>197</v>
      </c>
    </row>
    <row r="134" s="1" customFormat="1">
      <c r="B134" s="40"/>
      <c r="C134" s="41"/>
      <c r="D134" s="230" t="s">
        <v>147</v>
      </c>
      <c r="E134" s="41"/>
      <c r="F134" s="231" t="s">
        <v>198</v>
      </c>
      <c r="G134" s="41"/>
      <c r="H134" s="41"/>
      <c r="I134" s="145"/>
      <c r="J134" s="41"/>
      <c r="K134" s="41"/>
      <c r="L134" s="45"/>
      <c r="M134" s="232"/>
      <c r="N134" s="81"/>
      <c r="O134" s="81"/>
      <c r="P134" s="81"/>
      <c r="Q134" s="81"/>
      <c r="R134" s="81"/>
      <c r="S134" s="81"/>
      <c r="T134" s="82"/>
      <c r="AT134" s="18" t="s">
        <v>147</v>
      </c>
      <c r="AU134" s="18" t="s">
        <v>89</v>
      </c>
    </row>
    <row r="135" s="12" customFormat="1">
      <c r="B135" s="233"/>
      <c r="C135" s="234"/>
      <c r="D135" s="230" t="s">
        <v>151</v>
      </c>
      <c r="E135" s="235" t="s">
        <v>39</v>
      </c>
      <c r="F135" s="236" t="s">
        <v>199</v>
      </c>
      <c r="G135" s="234"/>
      <c r="H135" s="235" t="s">
        <v>39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151</v>
      </c>
      <c r="AU135" s="242" t="s">
        <v>89</v>
      </c>
      <c r="AV135" s="12" t="s">
        <v>87</v>
      </c>
      <c r="AW135" s="12" t="s">
        <v>41</v>
      </c>
      <c r="AX135" s="12" t="s">
        <v>80</v>
      </c>
      <c r="AY135" s="242" t="s">
        <v>137</v>
      </c>
    </row>
    <row r="136" s="13" customFormat="1">
      <c r="B136" s="243"/>
      <c r="C136" s="244"/>
      <c r="D136" s="230" t="s">
        <v>151</v>
      </c>
      <c r="E136" s="245" t="s">
        <v>39</v>
      </c>
      <c r="F136" s="246" t="s">
        <v>200</v>
      </c>
      <c r="G136" s="244"/>
      <c r="H136" s="247">
        <v>9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151</v>
      </c>
      <c r="AU136" s="253" t="s">
        <v>89</v>
      </c>
      <c r="AV136" s="13" t="s">
        <v>89</v>
      </c>
      <c r="AW136" s="13" t="s">
        <v>41</v>
      </c>
      <c r="AX136" s="13" t="s">
        <v>80</v>
      </c>
      <c r="AY136" s="253" t="s">
        <v>137</v>
      </c>
    </row>
    <row r="137" s="12" customFormat="1">
      <c r="B137" s="233"/>
      <c r="C137" s="234"/>
      <c r="D137" s="230" t="s">
        <v>151</v>
      </c>
      <c r="E137" s="235" t="s">
        <v>39</v>
      </c>
      <c r="F137" s="236" t="s">
        <v>201</v>
      </c>
      <c r="G137" s="234"/>
      <c r="H137" s="235" t="s">
        <v>39</v>
      </c>
      <c r="I137" s="237"/>
      <c r="J137" s="234"/>
      <c r="K137" s="234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151</v>
      </c>
      <c r="AU137" s="242" t="s">
        <v>89</v>
      </c>
      <c r="AV137" s="12" t="s">
        <v>87</v>
      </c>
      <c r="AW137" s="12" t="s">
        <v>41</v>
      </c>
      <c r="AX137" s="12" t="s">
        <v>80</v>
      </c>
      <c r="AY137" s="242" t="s">
        <v>137</v>
      </c>
    </row>
    <row r="138" s="13" customFormat="1">
      <c r="B138" s="243"/>
      <c r="C138" s="244"/>
      <c r="D138" s="230" t="s">
        <v>151</v>
      </c>
      <c r="E138" s="245" t="s">
        <v>39</v>
      </c>
      <c r="F138" s="246" t="s">
        <v>189</v>
      </c>
      <c r="G138" s="244"/>
      <c r="H138" s="247">
        <v>3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151</v>
      </c>
      <c r="AU138" s="253" t="s">
        <v>89</v>
      </c>
      <c r="AV138" s="13" t="s">
        <v>89</v>
      </c>
      <c r="AW138" s="13" t="s">
        <v>41</v>
      </c>
      <c r="AX138" s="13" t="s">
        <v>80</v>
      </c>
      <c r="AY138" s="253" t="s">
        <v>137</v>
      </c>
    </row>
    <row r="139" s="12" customFormat="1">
      <c r="B139" s="233"/>
      <c r="C139" s="234"/>
      <c r="D139" s="230" t="s">
        <v>151</v>
      </c>
      <c r="E139" s="235" t="s">
        <v>39</v>
      </c>
      <c r="F139" s="236" t="s">
        <v>202</v>
      </c>
      <c r="G139" s="234"/>
      <c r="H139" s="235" t="s">
        <v>39</v>
      </c>
      <c r="I139" s="237"/>
      <c r="J139" s="234"/>
      <c r="K139" s="234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151</v>
      </c>
      <c r="AU139" s="242" t="s">
        <v>89</v>
      </c>
      <c r="AV139" s="12" t="s">
        <v>87</v>
      </c>
      <c r="AW139" s="12" t="s">
        <v>41</v>
      </c>
      <c r="AX139" s="12" t="s">
        <v>80</v>
      </c>
      <c r="AY139" s="242" t="s">
        <v>137</v>
      </c>
    </row>
    <row r="140" s="13" customFormat="1">
      <c r="B140" s="243"/>
      <c r="C140" s="244"/>
      <c r="D140" s="230" t="s">
        <v>151</v>
      </c>
      <c r="E140" s="245" t="s">
        <v>39</v>
      </c>
      <c r="F140" s="246" t="s">
        <v>203</v>
      </c>
      <c r="G140" s="244"/>
      <c r="H140" s="247">
        <v>14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151</v>
      </c>
      <c r="AU140" s="253" t="s">
        <v>89</v>
      </c>
      <c r="AV140" s="13" t="s">
        <v>89</v>
      </c>
      <c r="AW140" s="13" t="s">
        <v>41</v>
      </c>
      <c r="AX140" s="13" t="s">
        <v>80</v>
      </c>
      <c r="AY140" s="253" t="s">
        <v>137</v>
      </c>
    </row>
    <row r="141" s="14" customFormat="1">
      <c r="B141" s="254"/>
      <c r="C141" s="255"/>
      <c r="D141" s="230" t="s">
        <v>151</v>
      </c>
      <c r="E141" s="256" t="s">
        <v>39</v>
      </c>
      <c r="F141" s="257" t="s">
        <v>204</v>
      </c>
      <c r="G141" s="255"/>
      <c r="H141" s="258">
        <v>26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151</v>
      </c>
      <c r="AU141" s="264" t="s">
        <v>89</v>
      </c>
      <c r="AV141" s="14" t="s">
        <v>145</v>
      </c>
      <c r="AW141" s="14" t="s">
        <v>41</v>
      </c>
      <c r="AX141" s="14" t="s">
        <v>87</v>
      </c>
      <c r="AY141" s="264" t="s">
        <v>137</v>
      </c>
    </row>
    <row r="142" s="1" customFormat="1" ht="33.75" customHeight="1">
      <c r="B142" s="40"/>
      <c r="C142" s="218" t="s">
        <v>138</v>
      </c>
      <c r="D142" s="218" t="s">
        <v>140</v>
      </c>
      <c r="E142" s="219" t="s">
        <v>205</v>
      </c>
      <c r="F142" s="220" t="s">
        <v>206</v>
      </c>
      <c r="G142" s="221" t="s">
        <v>185</v>
      </c>
      <c r="H142" s="222">
        <v>22</v>
      </c>
      <c r="I142" s="223"/>
      <c r="J142" s="224">
        <f>ROUND(I142*H142,2)</f>
        <v>0</v>
      </c>
      <c r="K142" s="220" t="s">
        <v>144</v>
      </c>
      <c r="L142" s="45"/>
      <c r="M142" s="225" t="s">
        <v>39</v>
      </c>
      <c r="N142" s="226" t="s">
        <v>53</v>
      </c>
      <c r="O142" s="8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18" t="s">
        <v>145</v>
      </c>
      <c r="AT142" s="18" t="s">
        <v>140</v>
      </c>
      <c r="AU142" s="18" t="s">
        <v>89</v>
      </c>
      <c r="AY142" s="18" t="s">
        <v>137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145</v>
      </c>
      <c r="BK142" s="229">
        <f>ROUND(I142*H142,2)</f>
        <v>0</v>
      </c>
      <c r="BL142" s="18" t="s">
        <v>145</v>
      </c>
      <c r="BM142" s="18" t="s">
        <v>207</v>
      </c>
    </row>
    <row r="143" s="1" customFormat="1">
      <c r="B143" s="40"/>
      <c r="C143" s="41"/>
      <c r="D143" s="230" t="s">
        <v>147</v>
      </c>
      <c r="E143" s="41"/>
      <c r="F143" s="231" t="s">
        <v>198</v>
      </c>
      <c r="G143" s="41"/>
      <c r="H143" s="41"/>
      <c r="I143" s="145"/>
      <c r="J143" s="41"/>
      <c r="K143" s="41"/>
      <c r="L143" s="45"/>
      <c r="M143" s="232"/>
      <c r="N143" s="81"/>
      <c r="O143" s="81"/>
      <c r="P143" s="81"/>
      <c r="Q143" s="81"/>
      <c r="R143" s="81"/>
      <c r="S143" s="81"/>
      <c r="T143" s="82"/>
      <c r="AT143" s="18" t="s">
        <v>147</v>
      </c>
      <c r="AU143" s="18" t="s">
        <v>89</v>
      </c>
    </row>
    <row r="144" s="12" customFormat="1">
      <c r="B144" s="233"/>
      <c r="C144" s="234"/>
      <c r="D144" s="230" t="s">
        <v>151</v>
      </c>
      <c r="E144" s="235" t="s">
        <v>39</v>
      </c>
      <c r="F144" s="236" t="s">
        <v>199</v>
      </c>
      <c r="G144" s="234"/>
      <c r="H144" s="235" t="s">
        <v>39</v>
      </c>
      <c r="I144" s="237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151</v>
      </c>
      <c r="AU144" s="242" t="s">
        <v>89</v>
      </c>
      <c r="AV144" s="12" t="s">
        <v>87</v>
      </c>
      <c r="AW144" s="12" t="s">
        <v>41</v>
      </c>
      <c r="AX144" s="12" t="s">
        <v>80</v>
      </c>
      <c r="AY144" s="242" t="s">
        <v>137</v>
      </c>
    </row>
    <row r="145" s="13" customFormat="1">
      <c r="B145" s="243"/>
      <c r="C145" s="244"/>
      <c r="D145" s="230" t="s">
        <v>151</v>
      </c>
      <c r="E145" s="245" t="s">
        <v>39</v>
      </c>
      <c r="F145" s="246" t="s">
        <v>208</v>
      </c>
      <c r="G145" s="244"/>
      <c r="H145" s="247">
        <v>8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151</v>
      </c>
      <c r="AU145" s="253" t="s">
        <v>89</v>
      </c>
      <c r="AV145" s="13" t="s">
        <v>89</v>
      </c>
      <c r="AW145" s="13" t="s">
        <v>41</v>
      </c>
      <c r="AX145" s="13" t="s">
        <v>80</v>
      </c>
      <c r="AY145" s="253" t="s">
        <v>137</v>
      </c>
    </row>
    <row r="146" s="12" customFormat="1">
      <c r="B146" s="233"/>
      <c r="C146" s="234"/>
      <c r="D146" s="230" t="s">
        <v>151</v>
      </c>
      <c r="E146" s="235" t="s">
        <v>39</v>
      </c>
      <c r="F146" s="236" t="s">
        <v>201</v>
      </c>
      <c r="G146" s="234"/>
      <c r="H146" s="235" t="s">
        <v>39</v>
      </c>
      <c r="I146" s="237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151</v>
      </c>
      <c r="AU146" s="242" t="s">
        <v>89</v>
      </c>
      <c r="AV146" s="12" t="s">
        <v>87</v>
      </c>
      <c r="AW146" s="12" t="s">
        <v>41</v>
      </c>
      <c r="AX146" s="12" t="s">
        <v>80</v>
      </c>
      <c r="AY146" s="242" t="s">
        <v>137</v>
      </c>
    </row>
    <row r="147" s="13" customFormat="1">
      <c r="B147" s="243"/>
      <c r="C147" s="244"/>
      <c r="D147" s="230" t="s">
        <v>151</v>
      </c>
      <c r="E147" s="245" t="s">
        <v>39</v>
      </c>
      <c r="F147" s="246" t="s">
        <v>138</v>
      </c>
      <c r="G147" s="244"/>
      <c r="H147" s="247">
        <v>5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151</v>
      </c>
      <c r="AU147" s="253" t="s">
        <v>89</v>
      </c>
      <c r="AV147" s="13" t="s">
        <v>89</v>
      </c>
      <c r="AW147" s="13" t="s">
        <v>41</v>
      </c>
      <c r="AX147" s="13" t="s">
        <v>80</v>
      </c>
      <c r="AY147" s="253" t="s">
        <v>137</v>
      </c>
    </row>
    <row r="148" s="12" customFormat="1">
      <c r="B148" s="233"/>
      <c r="C148" s="234"/>
      <c r="D148" s="230" t="s">
        <v>151</v>
      </c>
      <c r="E148" s="235" t="s">
        <v>39</v>
      </c>
      <c r="F148" s="236" t="s">
        <v>202</v>
      </c>
      <c r="G148" s="234"/>
      <c r="H148" s="235" t="s">
        <v>39</v>
      </c>
      <c r="I148" s="237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151</v>
      </c>
      <c r="AU148" s="242" t="s">
        <v>89</v>
      </c>
      <c r="AV148" s="12" t="s">
        <v>87</v>
      </c>
      <c r="AW148" s="12" t="s">
        <v>41</v>
      </c>
      <c r="AX148" s="12" t="s">
        <v>80</v>
      </c>
      <c r="AY148" s="242" t="s">
        <v>137</v>
      </c>
    </row>
    <row r="149" s="13" customFormat="1">
      <c r="B149" s="243"/>
      <c r="C149" s="244"/>
      <c r="D149" s="230" t="s">
        <v>151</v>
      </c>
      <c r="E149" s="245" t="s">
        <v>39</v>
      </c>
      <c r="F149" s="246" t="s">
        <v>200</v>
      </c>
      <c r="G149" s="244"/>
      <c r="H149" s="247">
        <v>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151</v>
      </c>
      <c r="AU149" s="253" t="s">
        <v>89</v>
      </c>
      <c r="AV149" s="13" t="s">
        <v>89</v>
      </c>
      <c r="AW149" s="13" t="s">
        <v>41</v>
      </c>
      <c r="AX149" s="13" t="s">
        <v>80</v>
      </c>
      <c r="AY149" s="253" t="s">
        <v>137</v>
      </c>
    </row>
    <row r="150" s="14" customFormat="1">
      <c r="B150" s="254"/>
      <c r="C150" s="255"/>
      <c r="D150" s="230" t="s">
        <v>151</v>
      </c>
      <c r="E150" s="256" t="s">
        <v>39</v>
      </c>
      <c r="F150" s="257" t="s">
        <v>204</v>
      </c>
      <c r="G150" s="255"/>
      <c r="H150" s="258">
        <v>22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151</v>
      </c>
      <c r="AU150" s="264" t="s">
        <v>89</v>
      </c>
      <c r="AV150" s="14" t="s">
        <v>145</v>
      </c>
      <c r="AW150" s="14" t="s">
        <v>41</v>
      </c>
      <c r="AX150" s="14" t="s">
        <v>87</v>
      </c>
      <c r="AY150" s="264" t="s">
        <v>137</v>
      </c>
    </row>
    <row r="151" s="1" customFormat="1" ht="33.75" customHeight="1">
      <c r="B151" s="40"/>
      <c r="C151" s="218" t="s">
        <v>209</v>
      </c>
      <c r="D151" s="218" t="s">
        <v>140</v>
      </c>
      <c r="E151" s="219" t="s">
        <v>210</v>
      </c>
      <c r="F151" s="220" t="s">
        <v>211</v>
      </c>
      <c r="G151" s="221" t="s">
        <v>185</v>
      </c>
      <c r="H151" s="222">
        <v>6</v>
      </c>
      <c r="I151" s="223"/>
      <c r="J151" s="224">
        <f>ROUND(I151*H151,2)</f>
        <v>0</v>
      </c>
      <c r="K151" s="220" t="s">
        <v>144</v>
      </c>
      <c r="L151" s="45"/>
      <c r="M151" s="225" t="s">
        <v>39</v>
      </c>
      <c r="N151" s="226" t="s">
        <v>53</v>
      </c>
      <c r="O151" s="8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18" t="s">
        <v>145</v>
      </c>
      <c r="AT151" s="18" t="s">
        <v>140</v>
      </c>
      <c r="AU151" s="18" t="s">
        <v>89</v>
      </c>
      <c r="AY151" s="18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145</v>
      </c>
      <c r="BK151" s="229">
        <f>ROUND(I151*H151,2)</f>
        <v>0</v>
      </c>
      <c r="BL151" s="18" t="s">
        <v>145</v>
      </c>
      <c r="BM151" s="18" t="s">
        <v>212</v>
      </c>
    </row>
    <row r="152" s="1" customFormat="1">
      <c r="B152" s="40"/>
      <c r="C152" s="41"/>
      <c r="D152" s="230" t="s">
        <v>147</v>
      </c>
      <c r="E152" s="41"/>
      <c r="F152" s="231" t="s">
        <v>198</v>
      </c>
      <c r="G152" s="41"/>
      <c r="H152" s="41"/>
      <c r="I152" s="145"/>
      <c r="J152" s="41"/>
      <c r="K152" s="41"/>
      <c r="L152" s="45"/>
      <c r="M152" s="232"/>
      <c r="N152" s="81"/>
      <c r="O152" s="81"/>
      <c r="P152" s="81"/>
      <c r="Q152" s="81"/>
      <c r="R152" s="81"/>
      <c r="S152" s="81"/>
      <c r="T152" s="82"/>
      <c r="AT152" s="18" t="s">
        <v>147</v>
      </c>
      <c r="AU152" s="18" t="s">
        <v>89</v>
      </c>
    </row>
    <row r="153" s="12" customFormat="1">
      <c r="B153" s="233"/>
      <c r="C153" s="234"/>
      <c r="D153" s="230" t="s">
        <v>151</v>
      </c>
      <c r="E153" s="235" t="s">
        <v>39</v>
      </c>
      <c r="F153" s="236" t="s">
        <v>213</v>
      </c>
      <c r="G153" s="234"/>
      <c r="H153" s="235" t="s">
        <v>39</v>
      </c>
      <c r="I153" s="237"/>
      <c r="J153" s="234"/>
      <c r="K153" s="234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151</v>
      </c>
      <c r="AU153" s="242" t="s">
        <v>89</v>
      </c>
      <c r="AV153" s="12" t="s">
        <v>87</v>
      </c>
      <c r="AW153" s="12" t="s">
        <v>41</v>
      </c>
      <c r="AX153" s="12" t="s">
        <v>80</v>
      </c>
      <c r="AY153" s="242" t="s">
        <v>137</v>
      </c>
    </row>
    <row r="154" s="13" customFormat="1">
      <c r="B154" s="243"/>
      <c r="C154" s="244"/>
      <c r="D154" s="230" t="s">
        <v>151</v>
      </c>
      <c r="E154" s="245" t="s">
        <v>39</v>
      </c>
      <c r="F154" s="246" t="s">
        <v>189</v>
      </c>
      <c r="G154" s="244"/>
      <c r="H154" s="247">
        <v>3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151</v>
      </c>
      <c r="AU154" s="253" t="s">
        <v>89</v>
      </c>
      <c r="AV154" s="13" t="s">
        <v>89</v>
      </c>
      <c r="AW154" s="13" t="s">
        <v>41</v>
      </c>
      <c r="AX154" s="13" t="s">
        <v>80</v>
      </c>
      <c r="AY154" s="253" t="s">
        <v>137</v>
      </c>
    </row>
    <row r="155" s="12" customFormat="1">
      <c r="B155" s="233"/>
      <c r="C155" s="234"/>
      <c r="D155" s="230" t="s">
        <v>151</v>
      </c>
      <c r="E155" s="235" t="s">
        <v>39</v>
      </c>
      <c r="F155" s="236" t="s">
        <v>202</v>
      </c>
      <c r="G155" s="234"/>
      <c r="H155" s="235" t="s">
        <v>39</v>
      </c>
      <c r="I155" s="237"/>
      <c r="J155" s="234"/>
      <c r="K155" s="234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151</v>
      </c>
      <c r="AU155" s="242" t="s">
        <v>89</v>
      </c>
      <c r="AV155" s="12" t="s">
        <v>87</v>
      </c>
      <c r="AW155" s="12" t="s">
        <v>41</v>
      </c>
      <c r="AX155" s="12" t="s">
        <v>80</v>
      </c>
      <c r="AY155" s="242" t="s">
        <v>137</v>
      </c>
    </row>
    <row r="156" s="13" customFormat="1">
      <c r="B156" s="243"/>
      <c r="C156" s="244"/>
      <c r="D156" s="230" t="s">
        <v>151</v>
      </c>
      <c r="E156" s="245" t="s">
        <v>39</v>
      </c>
      <c r="F156" s="246" t="s">
        <v>189</v>
      </c>
      <c r="G156" s="244"/>
      <c r="H156" s="247">
        <v>3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151</v>
      </c>
      <c r="AU156" s="253" t="s">
        <v>89</v>
      </c>
      <c r="AV156" s="13" t="s">
        <v>89</v>
      </c>
      <c r="AW156" s="13" t="s">
        <v>41</v>
      </c>
      <c r="AX156" s="13" t="s">
        <v>80</v>
      </c>
      <c r="AY156" s="253" t="s">
        <v>137</v>
      </c>
    </row>
    <row r="157" s="14" customFormat="1">
      <c r="B157" s="254"/>
      <c r="C157" s="255"/>
      <c r="D157" s="230" t="s">
        <v>151</v>
      </c>
      <c r="E157" s="256" t="s">
        <v>39</v>
      </c>
      <c r="F157" s="257" t="s">
        <v>204</v>
      </c>
      <c r="G157" s="255"/>
      <c r="H157" s="258">
        <v>6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151</v>
      </c>
      <c r="AU157" s="264" t="s">
        <v>89</v>
      </c>
      <c r="AV157" s="14" t="s">
        <v>145</v>
      </c>
      <c r="AW157" s="14" t="s">
        <v>41</v>
      </c>
      <c r="AX157" s="14" t="s">
        <v>87</v>
      </c>
      <c r="AY157" s="264" t="s">
        <v>137</v>
      </c>
    </row>
    <row r="158" s="1" customFormat="1" ht="22.5" customHeight="1">
      <c r="B158" s="40"/>
      <c r="C158" s="218" t="s">
        <v>214</v>
      </c>
      <c r="D158" s="218" t="s">
        <v>140</v>
      </c>
      <c r="E158" s="219" t="s">
        <v>215</v>
      </c>
      <c r="F158" s="220" t="s">
        <v>216</v>
      </c>
      <c r="G158" s="221" t="s">
        <v>143</v>
      </c>
      <c r="H158" s="222">
        <v>4937.25</v>
      </c>
      <c r="I158" s="223"/>
      <c r="J158" s="224">
        <f>ROUND(I158*H158,2)</f>
        <v>0</v>
      </c>
      <c r="K158" s="220" t="s">
        <v>144</v>
      </c>
      <c r="L158" s="45"/>
      <c r="M158" s="225" t="s">
        <v>39</v>
      </c>
      <c r="N158" s="226" t="s">
        <v>53</v>
      </c>
      <c r="O158" s="8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AR158" s="18" t="s">
        <v>145</v>
      </c>
      <c r="AT158" s="18" t="s">
        <v>140</v>
      </c>
      <c r="AU158" s="18" t="s">
        <v>89</v>
      </c>
      <c r="AY158" s="18" t="s">
        <v>137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8" t="s">
        <v>145</v>
      </c>
      <c r="BK158" s="229">
        <f>ROUND(I158*H158,2)</f>
        <v>0</v>
      </c>
      <c r="BL158" s="18" t="s">
        <v>145</v>
      </c>
      <c r="BM158" s="18" t="s">
        <v>217</v>
      </c>
    </row>
    <row r="159" s="1" customFormat="1">
      <c r="B159" s="40"/>
      <c r="C159" s="41"/>
      <c r="D159" s="230" t="s">
        <v>147</v>
      </c>
      <c r="E159" s="41"/>
      <c r="F159" s="231" t="s">
        <v>218</v>
      </c>
      <c r="G159" s="41"/>
      <c r="H159" s="41"/>
      <c r="I159" s="145"/>
      <c r="J159" s="41"/>
      <c r="K159" s="41"/>
      <c r="L159" s="45"/>
      <c r="M159" s="232"/>
      <c r="N159" s="81"/>
      <c r="O159" s="81"/>
      <c r="P159" s="81"/>
      <c r="Q159" s="81"/>
      <c r="R159" s="81"/>
      <c r="S159" s="81"/>
      <c r="T159" s="82"/>
      <c r="AT159" s="18" t="s">
        <v>147</v>
      </c>
      <c r="AU159" s="18" t="s">
        <v>89</v>
      </c>
    </row>
    <row r="160" s="12" customFormat="1">
      <c r="B160" s="233"/>
      <c r="C160" s="234"/>
      <c r="D160" s="230" t="s">
        <v>151</v>
      </c>
      <c r="E160" s="235" t="s">
        <v>39</v>
      </c>
      <c r="F160" s="236" t="s">
        <v>219</v>
      </c>
      <c r="G160" s="234"/>
      <c r="H160" s="235" t="s">
        <v>39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151</v>
      </c>
      <c r="AU160" s="242" t="s">
        <v>89</v>
      </c>
      <c r="AV160" s="12" t="s">
        <v>87</v>
      </c>
      <c r="AW160" s="12" t="s">
        <v>41</v>
      </c>
      <c r="AX160" s="12" t="s">
        <v>80</v>
      </c>
      <c r="AY160" s="242" t="s">
        <v>137</v>
      </c>
    </row>
    <row r="161" s="13" customFormat="1">
      <c r="B161" s="243"/>
      <c r="C161" s="244"/>
      <c r="D161" s="230" t="s">
        <v>151</v>
      </c>
      <c r="E161" s="245" t="s">
        <v>39</v>
      </c>
      <c r="F161" s="246" t="s">
        <v>220</v>
      </c>
      <c r="G161" s="244"/>
      <c r="H161" s="247">
        <v>3150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151</v>
      </c>
      <c r="AU161" s="253" t="s">
        <v>89</v>
      </c>
      <c r="AV161" s="13" t="s">
        <v>89</v>
      </c>
      <c r="AW161" s="13" t="s">
        <v>41</v>
      </c>
      <c r="AX161" s="13" t="s">
        <v>80</v>
      </c>
      <c r="AY161" s="253" t="s">
        <v>137</v>
      </c>
    </row>
    <row r="162" s="12" customFormat="1">
      <c r="B162" s="233"/>
      <c r="C162" s="234"/>
      <c r="D162" s="230" t="s">
        <v>151</v>
      </c>
      <c r="E162" s="235" t="s">
        <v>39</v>
      </c>
      <c r="F162" s="236" t="s">
        <v>221</v>
      </c>
      <c r="G162" s="234"/>
      <c r="H162" s="235" t="s">
        <v>39</v>
      </c>
      <c r="I162" s="237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151</v>
      </c>
      <c r="AU162" s="242" t="s">
        <v>89</v>
      </c>
      <c r="AV162" s="12" t="s">
        <v>87</v>
      </c>
      <c r="AW162" s="12" t="s">
        <v>41</v>
      </c>
      <c r="AX162" s="12" t="s">
        <v>80</v>
      </c>
      <c r="AY162" s="242" t="s">
        <v>137</v>
      </c>
    </row>
    <row r="163" s="13" customFormat="1">
      <c r="B163" s="243"/>
      <c r="C163" s="244"/>
      <c r="D163" s="230" t="s">
        <v>151</v>
      </c>
      <c r="E163" s="245" t="s">
        <v>39</v>
      </c>
      <c r="F163" s="246" t="s">
        <v>222</v>
      </c>
      <c r="G163" s="244"/>
      <c r="H163" s="247">
        <v>1575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151</v>
      </c>
      <c r="AU163" s="253" t="s">
        <v>89</v>
      </c>
      <c r="AV163" s="13" t="s">
        <v>89</v>
      </c>
      <c r="AW163" s="13" t="s">
        <v>41</v>
      </c>
      <c r="AX163" s="13" t="s">
        <v>80</v>
      </c>
      <c r="AY163" s="253" t="s">
        <v>137</v>
      </c>
    </row>
    <row r="164" s="12" customFormat="1">
      <c r="B164" s="233"/>
      <c r="C164" s="234"/>
      <c r="D164" s="230" t="s">
        <v>151</v>
      </c>
      <c r="E164" s="235" t="s">
        <v>39</v>
      </c>
      <c r="F164" s="236" t="s">
        <v>223</v>
      </c>
      <c r="G164" s="234"/>
      <c r="H164" s="235" t="s">
        <v>39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151</v>
      </c>
      <c r="AU164" s="242" t="s">
        <v>89</v>
      </c>
      <c r="AV164" s="12" t="s">
        <v>87</v>
      </c>
      <c r="AW164" s="12" t="s">
        <v>41</v>
      </c>
      <c r="AX164" s="12" t="s">
        <v>80</v>
      </c>
      <c r="AY164" s="242" t="s">
        <v>137</v>
      </c>
    </row>
    <row r="165" s="13" customFormat="1">
      <c r="B165" s="243"/>
      <c r="C165" s="244"/>
      <c r="D165" s="230" t="s">
        <v>151</v>
      </c>
      <c r="E165" s="245" t="s">
        <v>39</v>
      </c>
      <c r="F165" s="246" t="s">
        <v>224</v>
      </c>
      <c r="G165" s="244"/>
      <c r="H165" s="247">
        <v>212.25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151</v>
      </c>
      <c r="AU165" s="253" t="s">
        <v>89</v>
      </c>
      <c r="AV165" s="13" t="s">
        <v>89</v>
      </c>
      <c r="AW165" s="13" t="s">
        <v>41</v>
      </c>
      <c r="AX165" s="13" t="s">
        <v>80</v>
      </c>
      <c r="AY165" s="253" t="s">
        <v>137</v>
      </c>
    </row>
    <row r="166" s="14" customFormat="1">
      <c r="B166" s="254"/>
      <c r="C166" s="255"/>
      <c r="D166" s="230" t="s">
        <v>151</v>
      </c>
      <c r="E166" s="256" t="s">
        <v>39</v>
      </c>
      <c r="F166" s="257" t="s">
        <v>204</v>
      </c>
      <c r="G166" s="255"/>
      <c r="H166" s="258">
        <v>4937.25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151</v>
      </c>
      <c r="AU166" s="264" t="s">
        <v>89</v>
      </c>
      <c r="AV166" s="14" t="s">
        <v>145</v>
      </c>
      <c r="AW166" s="14" t="s">
        <v>41</v>
      </c>
      <c r="AX166" s="14" t="s">
        <v>87</v>
      </c>
      <c r="AY166" s="264" t="s">
        <v>137</v>
      </c>
    </row>
    <row r="167" s="1" customFormat="1" ht="33.75" customHeight="1">
      <c r="B167" s="40"/>
      <c r="C167" s="218" t="s">
        <v>208</v>
      </c>
      <c r="D167" s="218" t="s">
        <v>140</v>
      </c>
      <c r="E167" s="219" t="s">
        <v>225</v>
      </c>
      <c r="F167" s="220" t="s">
        <v>226</v>
      </c>
      <c r="G167" s="221" t="s">
        <v>143</v>
      </c>
      <c r="H167" s="222">
        <v>33</v>
      </c>
      <c r="I167" s="223"/>
      <c r="J167" s="224">
        <f>ROUND(I167*H167,2)</f>
        <v>0</v>
      </c>
      <c r="K167" s="220" t="s">
        <v>144</v>
      </c>
      <c r="L167" s="45"/>
      <c r="M167" s="225" t="s">
        <v>39</v>
      </c>
      <c r="N167" s="226" t="s">
        <v>53</v>
      </c>
      <c r="O167" s="8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AR167" s="18" t="s">
        <v>145</v>
      </c>
      <c r="AT167" s="18" t="s">
        <v>140</v>
      </c>
      <c r="AU167" s="18" t="s">
        <v>89</v>
      </c>
      <c r="AY167" s="18" t="s">
        <v>137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8" t="s">
        <v>145</v>
      </c>
      <c r="BK167" s="229">
        <f>ROUND(I167*H167,2)</f>
        <v>0</v>
      </c>
      <c r="BL167" s="18" t="s">
        <v>145</v>
      </c>
      <c r="BM167" s="18" t="s">
        <v>227</v>
      </c>
    </row>
    <row r="168" s="1" customFormat="1">
      <c r="B168" s="40"/>
      <c r="C168" s="41"/>
      <c r="D168" s="230" t="s">
        <v>147</v>
      </c>
      <c r="E168" s="41"/>
      <c r="F168" s="231" t="s">
        <v>228</v>
      </c>
      <c r="G168" s="41"/>
      <c r="H168" s="41"/>
      <c r="I168" s="145"/>
      <c r="J168" s="41"/>
      <c r="K168" s="41"/>
      <c r="L168" s="45"/>
      <c r="M168" s="232"/>
      <c r="N168" s="81"/>
      <c r="O168" s="81"/>
      <c r="P168" s="81"/>
      <c r="Q168" s="81"/>
      <c r="R168" s="81"/>
      <c r="S168" s="81"/>
      <c r="T168" s="82"/>
      <c r="AT168" s="18" t="s">
        <v>147</v>
      </c>
      <c r="AU168" s="18" t="s">
        <v>89</v>
      </c>
    </row>
    <row r="169" s="13" customFormat="1">
      <c r="B169" s="243"/>
      <c r="C169" s="244"/>
      <c r="D169" s="230" t="s">
        <v>151</v>
      </c>
      <c r="E169" s="245" t="s">
        <v>39</v>
      </c>
      <c r="F169" s="246" t="s">
        <v>229</v>
      </c>
      <c r="G169" s="244"/>
      <c r="H169" s="247">
        <v>33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151</v>
      </c>
      <c r="AU169" s="253" t="s">
        <v>89</v>
      </c>
      <c r="AV169" s="13" t="s">
        <v>89</v>
      </c>
      <c r="AW169" s="13" t="s">
        <v>41</v>
      </c>
      <c r="AX169" s="13" t="s">
        <v>80</v>
      </c>
      <c r="AY169" s="253" t="s">
        <v>137</v>
      </c>
    </row>
    <row r="170" s="14" customFormat="1">
      <c r="B170" s="254"/>
      <c r="C170" s="255"/>
      <c r="D170" s="230" t="s">
        <v>151</v>
      </c>
      <c r="E170" s="256" t="s">
        <v>39</v>
      </c>
      <c r="F170" s="257" t="s">
        <v>204</v>
      </c>
      <c r="G170" s="255"/>
      <c r="H170" s="258">
        <v>33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151</v>
      </c>
      <c r="AU170" s="264" t="s">
        <v>89</v>
      </c>
      <c r="AV170" s="14" t="s">
        <v>145</v>
      </c>
      <c r="AW170" s="14" t="s">
        <v>41</v>
      </c>
      <c r="AX170" s="14" t="s">
        <v>87</v>
      </c>
      <c r="AY170" s="264" t="s">
        <v>137</v>
      </c>
    </row>
    <row r="171" s="1" customFormat="1" ht="33.75" customHeight="1">
      <c r="B171" s="40"/>
      <c r="C171" s="218" t="s">
        <v>200</v>
      </c>
      <c r="D171" s="218" t="s">
        <v>140</v>
      </c>
      <c r="E171" s="219" t="s">
        <v>230</v>
      </c>
      <c r="F171" s="220" t="s">
        <v>231</v>
      </c>
      <c r="G171" s="221" t="s">
        <v>232</v>
      </c>
      <c r="H171" s="222">
        <v>4.5999999999999996</v>
      </c>
      <c r="I171" s="223"/>
      <c r="J171" s="224">
        <f>ROUND(I171*H171,2)</f>
        <v>0</v>
      </c>
      <c r="K171" s="220" t="s">
        <v>144</v>
      </c>
      <c r="L171" s="45"/>
      <c r="M171" s="225" t="s">
        <v>39</v>
      </c>
      <c r="N171" s="226" t="s">
        <v>53</v>
      </c>
      <c r="O171" s="8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AR171" s="18" t="s">
        <v>145</v>
      </c>
      <c r="AT171" s="18" t="s">
        <v>140</v>
      </c>
      <c r="AU171" s="18" t="s">
        <v>89</v>
      </c>
      <c r="AY171" s="18" t="s">
        <v>137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8" t="s">
        <v>145</v>
      </c>
      <c r="BK171" s="229">
        <f>ROUND(I171*H171,2)</f>
        <v>0</v>
      </c>
      <c r="BL171" s="18" t="s">
        <v>145</v>
      </c>
      <c r="BM171" s="18" t="s">
        <v>233</v>
      </c>
    </row>
    <row r="172" s="1" customFormat="1">
      <c r="B172" s="40"/>
      <c r="C172" s="41"/>
      <c r="D172" s="230" t="s">
        <v>147</v>
      </c>
      <c r="E172" s="41"/>
      <c r="F172" s="231" t="s">
        <v>234</v>
      </c>
      <c r="G172" s="41"/>
      <c r="H172" s="41"/>
      <c r="I172" s="145"/>
      <c r="J172" s="41"/>
      <c r="K172" s="41"/>
      <c r="L172" s="45"/>
      <c r="M172" s="232"/>
      <c r="N172" s="81"/>
      <c r="O172" s="81"/>
      <c r="P172" s="81"/>
      <c r="Q172" s="81"/>
      <c r="R172" s="81"/>
      <c r="S172" s="81"/>
      <c r="T172" s="82"/>
      <c r="AT172" s="18" t="s">
        <v>147</v>
      </c>
      <c r="AU172" s="18" t="s">
        <v>89</v>
      </c>
    </row>
    <row r="173" s="12" customFormat="1">
      <c r="B173" s="233"/>
      <c r="C173" s="234"/>
      <c r="D173" s="230" t="s">
        <v>151</v>
      </c>
      <c r="E173" s="235" t="s">
        <v>39</v>
      </c>
      <c r="F173" s="236" t="s">
        <v>235</v>
      </c>
      <c r="G173" s="234"/>
      <c r="H173" s="235" t="s">
        <v>39</v>
      </c>
      <c r="I173" s="237"/>
      <c r="J173" s="234"/>
      <c r="K173" s="234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151</v>
      </c>
      <c r="AU173" s="242" t="s">
        <v>89</v>
      </c>
      <c r="AV173" s="12" t="s">
        <v>87</v>
      </c>
      <c r="AW173" s="12" t="s">
        <v>41</v>
      </c>
      <c r="AX173" s="12" t="s">
        <v>80</v>
      </c>
      <c r="AY173" s="242" t="s">
        <v>137</v>
      </c>
    </row>
    <row r="174" s="13" customFormat="1">
      <c r="B174" s="243"/>
      <c r="C174" s="244"/>
      <c r="D174" s="230" t="s">
        <v>151</v>
      </c>
      <c r="E174" s="245" t="s">
        <v>39</v>
      </c>
      <c r="F174" s="246" t="s">
        <v>87</v>
      </c>
      <c r="G174" s="244"/>
      <c r="H174" s="247">
        <v>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151</v>
      </c>
      <c r="AU174" s="253" t="s">
        <v>89</v>
      </c>
      <c r="AV174" s="13" t="s">
        <v>89</v>
      </c>
      <c r="AW174" s="13" t="s">
        <v>41</v>
      </c>
      <c r="AX174" s="13" t="s">
        <v>80</v>
      </c>
      <c r="AY174" s="253" t="s">
        <v>137</v>
      </c>
    </row>
    <row r="175" s="12" customFormat="1">
      <c r="B175" s="233"/>
      <c r="C175" s="234"/>
      <c r="D175" s="230" t="s">
        <v>151</v>
      </c>
      <c r="E175" s="235" t="s">
        <v>39</v>
      </c>
      <c r="F175" s="236" t="s">
        <v>236</v>
      </c>
      <c r="G175" s="234"/>
      <c r="H175" s="235" t="s">
        <v>39</v>
      </c>
      <c r="I175" s="237"/>
      <c r="J175" s="234"/>
      <c r="K175" s="234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151</v>
      </c>
      <c r="AU175" s="242" t="s">
        <v>89</v>
      </c>
      <c r="AV175" s="12" t="s">
        <v>87</v>
      </c>
      <c r="AW175" s="12" t="s">
        <v>41</v>
      </c>
      <c r="AX175" s="12" t="s">
        <v>80</v>
      </c>
      <c r="AY175" s="242" t="s">
        <v>137</v>
      </c>
    </row>
    <row r="176" s="13" customFormat="1">
      <c r="B176" s="243"/>
      <c r="C176" s="244"/>
      <c r="D176" s="230" t="s">
        <v>151</v>
      </c>
      <c r="E176" s="245" t="s">
        <v>39</v>
      </c>
      <c r="F176" s="246" t="s">
        <v>237</v>
      </c>
      <c r="G176" s="244"/>
      <c r="H176" s="247">
        <v>1.6000000000000001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151</v>
      </c>
      <c r="AU176" s="253" t="s">
        <v>89</v>
      </c>
      <c r="AV176" s="13" t="s">
        <v>89</v>
      </c>
      <c r="AW176" s="13" t="s">
        <v>41</v>
      </c>
      <c r="AX176" s="13" t="s">
        <v>80</v>
      </c>
      <c r="AY176" s="253" t="s">
        <v>137</v>
      </c>
    </row>
    <row r="177" s="12" customFormat="1">
      <c r="B177" s="233"/>
      <c r="C177" s="234"/>
      <c r="D177" s="230" t="s">
        <v>151</v>
      </c>
      <c r="E177" s="235" t="s">
        <v>39</v>
      </c>
      <c r="F177" s="236" t="s">
        <v>238</v>
      </c>
      <c r="G177" s="234"/>
      <c r="H177" s="235" t="s">
        <v>39</v>
      </c>
      <c r="I177" s="237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151</v>
      </c>
      <c r="AU177" s="242" t="s">
        <v>89</v>
      </c>
      <c r="AV177" s="12" t="s">
        <v>87</v>
      </c>
      <c r="AW177" s="12" t="s">
        <v>41</v>
      </c>
      <c r="AX177" s="12" t="s">
        <v>80</v>
      </c>
      <c r="AY177" s="242" t="s">
        <v>137</v>
      </c>
    </row>
    <row r="178" s="13" customFormat="1">
      <c r="B178" s="243"/>
      <c r="C178" s="244"/>
      <c r="D178" s="230" t="s">
        <v>151</v>
      </c>
      <c r="E178" s="245" t="s">
        <v>39</v>
      </c>
      <c r="F178" s="246" t="s">
        <v>89</v>
      </c>
      <c r="G178" s="244"/>
      <c r="H178" s="247">
        <v>2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AT178" s="253" t="s">
        <v>151</v>
      </c>
      <c r="AU178" s="253" t="s">
        <v>89</v>
      </c>
      <c r="AV178" s="13" t="s">
        <v>89</v>
      </c>
      <c r="AW178" s="13" t="s">
        <v>41</v>
      </c>
      <c r="AX178" s="13" t="s">
        <v>80</v>
      </c>
      <c r="AY178" s="253" t="s">
        <v>137</v>
      </c>
    </row>
    <row r="179" s="14" customFormat="1">
      <c r="B179" s="254"/>
      <c r="C179" s="255"/>
      <c r="D179" s="230" t="s">
        <v>151</v>
      </c>
      <c r="E179" s="256" t="s">
        <v>39</v>
      </c>
      <c r="F179" s="257" t="s">
        <v>204</v>
      </c>
      <c r="G179" s="255"/>
      <c r="H179" s="258">
        <v>4.5999999999999996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151</v>
      </c>
      <c r="AU179" s="264" t="s">
        <v>89</v>
      </c>
      <c r="AV179" s="14" t="s">
        <v>145</v>
      </c>
      <c r="AW179" s="14" t="s">
        <v>41</v>
      </c>
      <c r="AX179" s="14" t="s">
        <v>87</v>
      </c>
      <c r="AY179" s="264" t="s">
        <v>137</v>
      </c>
    </row>
    <row r="180" s="1" customFormat="1" ht="33.75" customHeight="1">
      <c r="B180" s="40"/>
      <c r="C180" s="218" t="s">
        <v>239</v>
      </c>
      <c r="D180" s="218" t="s">
        <v>140</v>
      </c>
      <c r="E180" s="219" t="s">
        <v>240</v>
      </c>
      <c r="F180" s="220" t="s">
        <v>241</v>
      </c>
      <c r="G180" s="221" t="s">
        <v>232</v>
      </c>
      <c r="H180" s="222">
        <v>1774.2750000000001</v>
      </c>
      <c r="I180" s="223"/>
      <c r="J180" s="224">
        <f>ROUND(I180*H180,2)</f>
        <v>0</v>
      </c>
      <c r="K180" s="220" t="s">
        <v>144</v>
      </c>
      <c r="L180" s="45"/>
      <c r="M180" s="225" t="s">
        <v>39</v>
      </c>
      <c r="N180" s="226" t="s">
        <v>53</v>
      </c>
      <c r="O180" s="8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AR180" s="18" t="s">
        <v>145</v>
      </c>
      <c r="AT180" s="18" t="s">
        <v>140</v>
      </c>
      <c r="AU180" s="18" t="s">
        <v>89</v>
      </c>
      <c r="AY180" s="18" t="s">
        <v>137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145</v>
      </c>
      <c r="BK180" s="229">
        <f>ROUND(I180*H180,2)</f>
        <v>0</v>
      </c>
      <c r="BL180" s="18" t="s">
        <v>145</v>
      </c>
      <c r="BM180" s="18" t="s">
        <v>242</v>
      </c>
    </row>
    <row r="181" s="1" customFormat="1">
      <c r="B181" s="40"/>
      <c r="C181" s="41"/>
      <c r="D181" s="230" t="s">
        <v>147</v>
      </c>
      <c r="E181" s="41"/>
      <c r="F181" s="231" t="s">
        <v>243</v>
      </c>
      <c r="G181" s="41"/>
      <c r="H181" s="41"/>
      <c r="I181" s="145"/>
      <c r="J181" s="41"/>
      <c r="K181" s="41"/>
      <c r="L181" s="45"/>
      <c r="M181" s="232"/>
      <c r="N181" s="81"/>
      <c r="O181" s="81"/>
      <c r="P181" s="81"/>
      <c r="Q181" s="81"/>
      <c r="R181" s="81"/>
      <c r="S181" s="81"/>
      <c r="T181" s="82"/>
      <c r="AT181" s="18" t="s">
        <v>147</v>
      </c>
      <c r="AU181" s="18" t="s">
        <v>89</v>
      </c>
    </row>
    <row r="182" s="12" customFormat="1">
      <c r="B182" s="233"/>
      <c r="C182" s="234"/>
      <c r="D182" s="230" t="s">
        <v>151</v>
      </c>
      <c r="E182" s="235" t="s">
        <v>39</v>
      </c>
      <c r="F182" s="236" t="s">
        <v>152</v>
      </c>
      <c r="G182" s="234"/>
      <c r="H182" s="235" t="s">
        <v>39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151</v>
      </c>
      <c r="AU182" s="242" t="s">
        <v>89</v>
      </c>
      <c r="AV182" s="12" t="s">
        <v>87</v>
      </c>
      <c r="AW182" s="12" t="s">
        <v>41</v>
      </c>
      <c r="AX182" s="12" t="s">
        <v>80</v>
      </c>
      <c r="AY182" s="242" t="s">
        <v>137</v>
      </c>
    </row>
    <row r="183" s="13" customFormat="1">
      <c r="B183" s="243"/>
      <c r="C183" s="244"/>
      <c r="D183" s="230" t="s">
        <v>151</v>
      </c>
      <c r="E183" s="245" t="s">
        <v>39</v>
      </c>
      <c r="F183" s="246" t="s">
        <v>244</v>
      </c>
      <c r="G183" s="244"/>
      <c r="H183" s="247">
        <v>27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151</v>
      </c>
      <c r="AU183" s="253" t="s">
        <v>89</v>
      </c>
      <c r="AV183" s="13" t="s">
        <v>89</v>
      </c>
      <c r="AW183" s="13" t="s">
        <v>41</v>
      </c>
      <c r="AX183" s="13" t="s">
        <v>80</v>
      </c>
      <c r="AY183" s="253" t="s">
        <v>137</v>
      </c>
    </row>
    <row r="184" s="12" customFormat="1">
      <c r="B184" s="233"/>
      <c r="C184" s="234"/>
      <c r="D184" s="230" t="s">
        <v>151</v>
      </c>
      <c r="E184" s="235" t="s">
        <v>39</v>
      </c>
      <c r="F184" s="236" t="s">
        <v>154</v>
      </c>
      <c r="G184" s="234"/>
      <c r="H184" s="235" t="s">
        <v>39</v>
      </c>
      <c r="I184" s="237"/>
      <c r="J184" s="234"/>
      <c r="K184" s="234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151</v>
      </c>
      <c r="AU184" s="242" t="s">
        <v>89</v>
      </c>
      <c r="AV184" s="12" t="s">
        <v>87</v>
      </c>
      <c r="AW184" s="12" t="s">
        <v>41</v>
      </c>
      <c r="AX184" s="12" t="s">
        <v>80</v>
      </c>
      <c r="AY184" s="242" t="s">
        <v>137</v>
      </c>
    </row>
    <row r="185" s="13" customFormat="1">
      <c r="B185" s="243"/>
      <c r="C185" s="244"/>
      <c r="D185" s="230" t="s">
        <v>151</v>
      </c>
      <c r="E185" s="245" t="s">
        <v>39</v>
      </c>
      <c r="F185" s="246" t="s">
        <v>245</v>
      </c>
      <c r="G185" s="244"/>
      <c r="H185" s="247">
        <v>18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151</v>
      </c>
      <c r="AU185" s="253" t="s">
        <v>89</v>
      </c>
      <c r="AV185" s="13" t="s">
        <v>89</v>
      </c>
      <c r="AW185" s="13" t="s">
        <v>41</v>
      </c>
      <c r="AX185" s="13" t="s">
        <v>80</v>
      </c>
      <c r="AY185" s="253" t="s">
        <v>137</v>
      </c>
    </row>
    <row r="186" s="12" customFormat="1">
      <c r="B186" s="233"/>
      <c r="C186" s="234"/>
      <c r="D186" s="230" t="s">
        <v>151</v>
      </c>
      <c r="E186" s="235" t="s">
        <v>39</v>
      </c>
      <c r="F186" s="236" t="s">
        <v>156</v>
      </c>
      <c r="G186" s="234"/>
      <c r="H186" s="235" t="s">
        <v>39</v>
      </c>
      <c r="I186" s="237"/>
      <c r="J186" s="234"/>
      <c r="K186" s="234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151</v>
      </c>
      <c r="AU186" s="242" t="s">
        <v>89</v>
      </c>
      <c r="AV186" s="12" t="s">
        <v>87</v>
      </c>
      <c r="AW186" s="12" t="s">
        <v>41</v>
      </c>
      <c r="AX186" s="12" t="s">
        <v>80</v>
      </c>
      <c r="AY186" s="242" t="s">
        <v>137</v>
      </c>
    </row>
    <row r="187" s="13" customFormat="1">
      <c r="B187" s="243"/>
      <c r="C187" s="244"/>
      <c r="D187" s="230" t="s">
        <v>151</v>
      </c>
      <c r="E187" s="245" t="s">
        <v>39</v>
      </c>
      <c r="F187" s="246" t="s">
        <v>246</v>
      </c>
      <c r="G187" s="244"/>
      <c r="H187" s="247">
        <v>9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151</v>
      </c>
      <c r="AU187" s="253" t="s">
        <v>89</v>
      </c>
      <c r="AV187" s="13" t="s">
        <v>89</v>
      </c>
      <c r="AW187" s="13" t="s">
        <v>41</v>
      </c>
      <c r="AX187" s="13" t="s">
        <v>80</v>
      </c>
      <c r="AY187" s="253" t="s">
        <v>137</v>
      </c>
    </row>
    <row r="188" s="12" customFormat="1">
      <c r="B188" s="233"/>
      <c r="C188" s="234"/>
      <c r="D188" s="230" t="s">
        <v>151</v>
      </c>
      <c r="E188" s="235" t="s">
        <v>39</v>
      </c>
      <c r="F188" s="236" t="s">
        <v>158</v>
      </c>
      <c r="G188" s="234"/>
      <c r="H188" s="235" t="s">
        <v>39</v>
      </c>
      <c r="I188" s="237"/>
      <c r="J188" s="234"/>
      <c r="K188" s="234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151</v>
      </c>
      <c r="AU188" s="242" t="s">
        <v>89</v>
      </c>
      <c r="AV188" s="12" t="s">
        <v>87</v>
      </c>
      <c r="AW188" s="12" t="s">
        <v>41</v>
      </c>
      <c r="AX188" s="12" t="s">
        <v>80</v>
      </c>
      <c r="AY188" s="242" t="s">
        <v>137</v>
      </c>
    </row>
    <row r="189" s="13" customFormat="1">
      <c r="B189" s="243"/>
      <c r="C189" s="244"/>
      <c r="D189" s="230" t="s">
        <v>151</v>
      </c>
      <c r="E189" s="245" t="s">
        <v>39</v>
      </c>
      <c r="F189" s="246" t="s">
        <v>247</v>
      </c>
      <c r="G189" s="244"/>
      <c r="H189" s="247">
        <v>431.25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151</v>
      </c>
      <c r="AU189" s="253" t="s">
        <v>89</v>
      </c>
      <c r="AV189" s="13" t="s">
        <v>89</v>
      </c>
      <c r="AW189" s="13" t="s">
        <v>41</v>
      </c>
      <c r="AX189" s="13" t="s">
        <v>80</v>
      </c>
      <c r="AY189" s="253" t="s">
        <v>137</v>
      </c>
    </row>
    <row r="190" s="12" customFormat="1">
      <c r="B190" s="233"/>
      <c r="C190" s="234"/>
      <c r="D190" s="230" t="s">
        <v>151</v>
      </c>
      <c r="E190" s="235" t="s">
        <v>39</v>
      </c>
      <c r="F190" s="236" t="s">
        <v>160</v>
      </c>
      <c r="G190" s="234"/>
      <c r="H190" s="235" t="s">
        <v>39</v>
      </c>
      <c r="I190" s="237"/>
      <c r="J190" s="234"/>
      <c r="K190" s="234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151</v>
      </c>
      <c r="AU190" s="242" t="s">
        <v>89</v>
      </c>
      <c r="AV190" s="12" t="s">
        <v>87</v>
      </c>
      <c r="AW190" s="12" t="s">
        <v>41</v>
      </c>
      <c r="AX190" s="12" t="s">
        <v>80</v>
      </c>
      <c r="AY190" s="242" t="s">
        <v>137</v>
      </c>
    </row>
    <row r="191" s="13" customFormat="1">
      <c r="B191" s="243"/>
      <c r="C191" s="244"/>
      <c r="D191" s="230" t="s">
        <v>151</v>
      </c>
      <c r="E191" s="245" t="s">
        <v>39</v>
      </c>
      <c r="F191" s="246" t="s">
        <v>248</v>
      </c>
      <c r="G191" s="244"/>
      <c r="H191" s="247">
        <v>-3.75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151</v>
      </c>
      <c r="AU191" s="253" t="s">
        <v>89</v>
      </c>
      <c r="AV191" s="13" t="s">
        <v>89</v>
      </c>
      <c r="AW191" s="13" t="s">
        <v>41</v>
      </c>
      <c r="AX191" s="13" t="s">
        <v>80</v>
      </c>
      <c r="AY191" s="253" t="s">
        <v>137</v>
      </c>
    </row>
    <row r="192" s="12" customFormat="1">
      <c r="B192" s="233"/>
      <c r="C192" s="234"/>
      <c r="D192" s="230" t="s">
        <v>151</v>
      </c>
      <c r="E192" s="235" t="s">
        <v>39</v>
      </c>
      <c r="F192" s="236" t="s">
        <v>162</v>
      </c>
      <c r="G192" s="234"/>
      <c r="H192" s="235" t="s">
        <v>39</v>
      </c>
      <c r="I192" s="237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151</v>
      </c>
      <c r="AU192" s="242" t="s">
        <v>89</v>
      </c>
      <c r="AV192" s="12" t="s">
        <v>87</v>
      </c>
      <c r="AW192" s="12" t="s">
        <v>41</v>
      </c>
      <c r="AX192" s="12" t="s">
        <v>80</v>
      </c>
      <c r="AY192" s="242" t="s">
        <v>137</v>
      </c>
    </row>
    <row r="193" s="13" customFormat="1">
      <c r="B193" s="243"/>
      <c r="C193" s="244"/>
      <c r="D193" s="230" t="s">
        <v>151</v>
      </c>
      <c r="E193" s="245" t="s">
        <v>39</v>
      </c>
      <c r="F193" s="246" t="s">
        <v>249</v>
      </c>
      <c r="G193" s="244"/>
      <c r="H193" s="247">
        <v>120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AT193" s="253" t="s">
        <v>151</v>
      </c>
      <c r="AU193" s="253" t="s">
        <v>89</v>
      </c>
      <c r="AV193" s="13" t="s">
        <v>89</v>
      </c>
      <c r="AW193" s="13" t="s">
        <v>41</v>
      </c>
      <c r="AX193" s="13" t="s">
        <v>80</v>
      </c>
      <c r="AY193" s="253" t="s">
        <v>137</v>
      </c>
    </row>
    <row r="194" s="12" customFormat="1">
      <c r="B194" s="233"/>
      <c r="C194" s="234"/>
      <c r="D194" s="230" t="s">
        <v>151</v>
      </c>
      <c r="E194" s="235" t="s">
        <v>39</v>
      </c>
      <c r="F194" s="236" t="s">
        <v>164</v>
      </c>
      <c r="G194" s="234"/>
      <c r="H194" s="235" t="s">
        <v>39</v>
      </c>
      <c r="I194" s="237"/>
      <c r="J194" s="234"/>
      <c r="K194" s="234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151</v>
      </c>
      <c r="AU194" s="242" t="s">
        <v>89</v>
      </c>
      <c r="AV194" s="12" t="s">
        <v>87</v>
      </c>
      <c r="AW194" s="12" t="s">
        <v>41</v>
      </c>
      <c r="AX194" s="12" t="s">
        <v>80</v>
      </c>
      <c r="AY194" s="242" t="s">
        <v>137</v>
      </c>
    </row>
    <row r="195" s="13" customFormat="1">
      <c r="B195" s="243"/>
      <c r="C195" s="244"/>
      <c r="D195" s="230" t="s">
        <v>151</v>
      </c>
      <c r="E195" s="245" t="s">
        <v>39</v>
      </c>
      <c r="F195" s="246" t="s">
        <v>250</v>
      </c>
      <c r="G195" s="244"/>
      <c r="H195" s="247">
        <v>329.625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151</v>
      </c>
      <c r="AU195" s="253" t="s">
        <v>89</v>
      </c>
      <c r="AV195" s="13" t="s">
        <v>89</v>
      </c>
      <c r="AW195" s="13" t="s">
        <v>41</v>
      </c>
      <c r="AX195" s="13" t="s">
        <v>80</v>
      </c>
      <c r="AY195" s="253" t="s">
        <v>137</v>
      </c>
    </row>
    <row r="196" s="12" customFormat="1">
      <c r="B196" s="233"/>
      <c r="C196" s="234"/>
      <c r="D196" s="230" t="s">
        <v>151</v>
      </c>
      <c r="E196" s="235" t="s">
        <v>39</v>
      </c>
      <c r="F196" s="236" t="s">
        <v>166</v>
      </c>
      <c r="G196" s="234"/>
      <c r="H196" s="235" t="s">
        <v>39</v>
      </c>
      <c r="I196" s="237"/>
      <c r="J196" s="234"/>
      <c r="K196" s="234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151</v>
      </c>
      <c r="AU196" s="242" t="s">
        <v>89</v>
      </c>
      <c r="AV196" s="12" t="s">
        <v>87</v>
      </c>
      <c r="AW196" s="12" t="s">
        <v>41</v>
      </c>
      <c r="AX196" s="12" t="s">
        <v>80</v>
      </c>
      <c r="AY196" s="242" t="s">
        <v>137</v>
      </c>
    </row>
    <row r="197" s="13" customFormat="1">
      <c r="B197" s="243"/>
      <c r="C197" s="244"/>
      <c r="D197" s="230" t="s">
        <v>151</v>
      </c>
      <c r="E197" s="245" t="s">
        <v>39</v>
      </c>
      <c r="F197" s="246" t="s">
        <v>247</v>
      </c>
      <c r="G197" s="244"/>
      <c r="H197" s="247">
        <v>431.25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151</v>
      </c>
      <c r="AU197" s="253" t="s">
        <v>89</v>
      </c>
      <c r="AV197" s="13" t="s">
        <v>89</v>
      </c>
      <c r="AW197" s="13" t="s">
        <v>41</v>
      </c>
      <c r="AX197" s="13" t="s">
        <v>80</v>
      </c>
      <c r="AY197" s="253" t="s">
        <v>137</v>
      </c>
    </row>
    <row r="198" s="12" customFormat="1">
      <c r="B198" s="233"/>
      <c r="C198" s="234"/>
      <c r="D198" s="230" t="s">
        <v>151</v>
      </c>
      <c r="E198" s="235" t="s">
        <v>39</v>
      </c>
      <c r="F198" s="236" t="s">
        <v>251</v>
      </c>
      <c r="G198" s="234"/>
      <c r="H198" s="235" t="s">
        <v>39</v>
      </c>
      <c r="I198" s="237"/>
      <c r="J198" s="234"/>
      <c r="K198" s="234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151</v>
      </c>
      <c r="AU198" s="242" t="s">
        <v>89</v>
      </c>
      <c r="AV198" s="12" t="s">
        <v>87</v>
      </c>
      <c r="AW198" s="12" t="s">
        <v>41</v>
      </c>
      <c r="AX198" s="12" t="s">
        <v>80</v>
      </c>
      <c r="AY198" s="242" t="s">
        <v>137</v>
      </c>
    </row>
    <row r="199" s="13" customFormat="1">
      <c r="B199" s="243"/>
      <c r="C199" s="244"/>
      <c r="D199" s="230" t="s">
        <v>151</v>
      </c>
      <c r="E199" s="245" t="s">
        <v>39</v>
      </c>
      <c r="F199" s="246" t="s">
        <v>252</v>
      </c>
      <c r="G199" s="244"/>
      <c r="H199" s="247">
        <v>-29.625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151</v>
      </c>
      <c r="AU199" s="253" t="s">
        <v>89</v>
      </c>
      <c r="AV199" s="13" t="s">
        <v>89</v>
      </c>
      <c r="AW199" s="13" t="s">
        <v>41</v>
      </c>
      <c r="AX199" s="13" t="s">
        <v>80</v>
      </c>
      <c r="AY199" s="253" t="s">
        <v>137</v>
      </c>
    </row>
    <row r="200" s="12" customFormat="1">
      <c r="B200" s="233"/>
      <c r="C200" s="234"/>
      <c r="D200" s="230" t="s">
        <v>151</v>
      </c>
      <c r="E200" s="235" t="s">
        <v>39</v>
      </c>
      <c r="F200" s="236" t="s">
        <v>169</v>
      </c>
      <c r="G200" s="234"/>
      <c r="H200" s="235" t="s">
        <v>39</v>
      </c>
      <c r="I200" s="237"/>
      <c r="J200" s="234"/>
      <c r="K200" s="234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151</v>
      </c>
      <c r="AU200" s="242" t="s">
        <v>89</v>
      </c>
      <c r="AV200" s="12" t="s">
        <v>87</v>
      </c>
      <c r="AW200" s="12" t="s">
        <v>41</v>
      </c>
      <c r="AX200" s="12" t="s">
        <v>80</v>
      </c>
      <c r="AY200" s="242" t="s">
        <v>137</v>
      </c>
    </row>
    <row r="201" s="13" customFormat="1">
      <c r="B201" s="243"/>
      <c r="C201" s="244"/>
      <c r="D201" s="230" t="s">
        <v>151</v>
      </c>
      <c r="E201" s="245" t="s">
        <v>39</v>
      </c>
      <c r="F201" s="246" t="s">
        <v>253</v>
      </c>
      <c r="G201" s="244"/>
      <c r="H201" s="247">
        <v>122.25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151</v>
      </c>
      <c r="AU201" s="253" t="s">
        <v>89</v>
      </c>
      <c r="AV201" s="13" t="s">
        <v>89</v>
      </c>
      <c r="AW201" s="13" t="s">
        <v>41</v>
      </c>
      <c r="AX201" s="13" t="s">
        <v>80</v>
      </c>
      <c r="AY201" s="253" t="s">
        <v>137</v>
      </c>
    </row>
    <row r="202" s="12" customFormat="1">
      <c r="B202" s="233"/>
      <c r="C202" s="234"/>
      <c r="D202" s="230" t="s">
        <v>151</v>
      </c>
      <c r="E202" s="235" t="s">
        <v>39</v>
      </c>
      <c r="F202" s="236" t="s">
        <v>171</v>
      </c>
      <c r="G202" s="234"/>
      <c r="H202" s="235" t="s">
        <v>39</v>
      </c>
      <c r="I202" s="237"/>
      <c r="J202" s="234"/>
      <c r="K202" s="234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151</v>
      </c>
      <c r="AU202" s="242" t="s">
        <v>89</v>
      </c>
      <c r="AV202" s="12" t="s">
        <v>87</v>
      </c>
      <c r="AW202" s="12" t="s">
        <v>41</v>
      </c>
      <c r="AX202" s="12" t="s">
        <v>80</v>
      </c>
      <c r="AY202" s="242" t="s">
        <v>137</v>
      </c>
    </row>
    <row r="203" s="13" customFormat="1">
      <c r="B203" s="243"/>
      <c r="C203" s="244"/>
      <c r="D203" s="230" t="s">
        <v>151</v>
      </c>
      <c r="E203" s="245" t="s">
        <v>39</v>
      </c>
      <c r="F203" s="246" t="s">
        <v>254</v>
      </c>
      <c r="G203" s="244"/>
      <c r="H203" s="247">
        <v>114.75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151</v>
      </c>
      <c r="AU203" s="253" t="s">
        <v>89</v>
      </c>
      <c r="AV203" s="13" t="s">
        <v>89</v>
      </c>
      <c r="AW203" s="13" t="s">
        <v>41</v>
      </c>
      <c r="AX203" s="13" t="s">
        <v>80</v>
      </c>
      <c r="AY203" s="253" t="s">
        <v>137</v>
      </c>
    </row>
    <row r="204" s="12" customFormat="1">
      <c r="B204" s="233"/>
      <c r="C204" s="234"/>
      <c r="D204" s="230" t="s">
        <v>151</v>
      </c>
      <c r="E204" s="235" t="s">
        <v>39</v>
      </c>
      <c r="F204" s="236" t="s">
        <v>173</v>
      </c>
      <c r="G204" s="234"/>
      <c r="H204" s="235" t="s">
        <v>39</v>
      </c>
      <c r="I204" s="237"/>
      <c r="J204" s="234"/>
      <c r="K204" s="234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151</v>
      </c>
      <c r="AU204" s="242" t="s">
        <v>89</v>
      </c>
      <c r="AV204" s="12" t="s">
        <v>87</v>
      </c>
      <c r="AW204" s="12" t="s">
        <v>41</v>
      </c>
      <c r="AX204" s="12" t="s">
        <v>80</v>
      </c>
      <c r="AY204" s="242" t="s">
        <v>137</v>
      </c>
    </row>
    <row r="205" s="13" customFormat="1">
      <c r="B205" s="243"/>
      <c r="C205" s="244"/>
      <c r="D205" s="230" t="s">
        <v>151</v>
      </c>
      <c r="E205" s="245" t="s">
        <v>39</v>
      </c>
      <c r="F205" s="246" t="s">
        <v>255</v>
      </c>
      <c r="G205" s="244"/>
      <c r="H205" s="247">
        <v>3.75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151</v>
      </c>
      <c r="AU205" s="253" t="s">
        <v>89</v>
      </c>
      <c r="AV205" s="13" t="s">
        <v>89</v>
      </c>
      <c r="AW205" s="13" t="s">
        <v>41</v>
      </c>
      <c r="AX205" s="13" t="s">
        <v>80</v>
      </c>
      <c r="AY205" s="253" t="s">
        <v>137</v>
      </c>
    </row>
    <row r="206" s="12" customFormat="1">
      <c r="B206" s="233"/>
      <c r="C206" s="234"/>
      <c r="D206" s="230" t="s">
        <v>151</v>
      </c>
      <c r="E206" s="235" t="s">
        <v>39</v>
      </c>
      <c r="F206" s="236" t="s">
        <v>175</v>
      </c>
      <c r="G206" s="234"/>
      <c r="H206" s="235" t="s">
        <v>39</v>
      </c>
      <c r="I206" s="237"/>
      <c r="J206" s="234"/>
      <c r="K206" s="234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151</v>
      </c>
      <c r="AU206" s="242" t="s">
        <v>89</v>
      </c>
      <c r="AV206" s="12" t="s">
        <v>87</v>
      </c>
      <c r="AW206" s="12" t="s">
        <v>41</v>
      </c>
      <c r="AX206" s="12" t="s">
        <v>80</v>
      </c>
      <c r="AY206" s="242" t="s">
        <v>137</v>
      </c>
    </row>
    <row r="207" s="13" customFormat="1">
      <c r="B207" s="243"/>
      <c r="C207" s="244"/>
      <c r="D207" s="230" t="s">
        <v>151</v>
      </c>
      <c r="E207" s="245" t="s">
        <v>39</v>
      </c>
      <c r="F207" s="246" t="s">
        <v>256</v>
      </c>
      <c r="G207" s="244"/>
      <c r="H207" s="247">
        <v>16.5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151</v>
      </c>
      <c r="AU207" s="253" t="s">
        <v>89</v>
      </c>
      <c r="AV207" s="13" t="s">
        <v>89</v>
      </c>
      <c r="AW207" s="13" t="s">
        <v>41</v>
      </c>
      <c r="AX207" s="13" t="s">
        <v>80</v>
      </c>
      <c r="AY207" s="253" t="s">
        <v>137</v>
      </c>
    </row>
    <row r="208" s="12" customFormat="1">
      <c r="B208" s="233"/>
      <c r="C208" s="234"/>
      <c r="D208" s="230" t="s">
        <v>151</v>
      </c>
      <c r="E208" s="235" t="s">
        <v>39</v>
      </c>
      <c r="F208" s="236" t="s">
        <v>177</v>
      </c>
      <c r="G208" s="234"/>
      <c r="H208" s="235" t="s">
        <v>39</v>
      </c>
      <c r="I208" s="237"/>
      <c r="J208" s="234"/>
      <c r="K208" s="234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151</v>
      </c>
      <c r="AU208" s="242" t="s">
        <v>89</v>
      </c>
      <c r="AV208" s="12" t="s">
        <v>87</v>
      </c>
      <c r="AW208" s="12" t="s">
        <v>41</v>
      </c>
      <c r="AX208" s="12" t="s">
        <v>80</v>
      </c>
      <c r="AY208" s="242" t="s">
        <v>137</v>
      </c>
    </row>
    <row r="209" s="13" customFormat="1">
      <c r="B209" s="243"/>
      <c r="C209" s="244"/>
      <c r="D209" s="230" t="s">
        <v>151</v>
      </c>
      <c r="E209" s="245" t="s">
        <v>39</v>
      </c>
      <c r="F209" s="246" t="s">
        <v>257</v>
      </c>
      <c r="G209" s="244"/>
      <c r="H209" s="247">
        <v>11.475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AT209" s="253" t="s">
        <v>151</v>
      </c>
      <c r="AU209" s="253" t="s">
        <v>89</v>
      </c>
      <c r="AV209" s="13" t="s">
        <v>89</v>
      </c>
      <c r="AW209" s="13" t="s">
        <v>41</v>
      </c>
      <c r="AX209" s="13" t="s">
        <v>80</v>
      </c>
      <c r="AY209" s="253" t="s">
        <v>137</v>
      </c>
    </row>
    <row r="210" s="12" customFormat="1">
      <c r="B210" s="233"/>
      <c r="C210" s="234"/>
      <c r="D210" s="230" t="s">
        <v>151</v>
      </c>
      <c r="E210" s="235" t="s">
        <v>39</v>
      </c>
      <c r="F210" s="236" t="s">
        <v>179</v>
      </c>
      <c r="G210" s="234"/>
      <c r="H210" s="235" t="s">
        <v>39</v>
      </c>
      <c r="I210" s="237"/>
      <c r="J210" s="234"/>
      <c r="K210" s="234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151</v>
      </c>
      <c r="AU210" s="242" t="s">
        <v>89</v>
      </c>
      <c r="AV210" s="12" t="s">
        <v>87</v>
      </c>
      <c r="AW210" s="12" t="s">
        <v>41</v>
      </c>
      <c r="AX210" s="12" t="s">
        <v>80</v>
      </c>
      <c r="AY210" s="242" t="s">
        <v>137</v>
      </c>
    </row>
    <row r="211" s="13" customFormat="1">
      <c r="B211" s="243"/>
      <c r="C211" s="244"/>
      <c r="D211" s="230" t="s">
        <v>151</v>
      </c>
      <c r="E211" s="245" t="s">
        <v>39</v>
      </c>
      <c r="F211" s="246" t="s">
        <v>258</v>
      </c>
      <c r="G211" s="244"/>
      <c r="H211" s="247">
        <v>172.80000000000001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151</v>
      </c>
      <c r="AU211" s="253" t="s">
        <v>89</v>
      </c>
      <c r="AV211" s="13" t="s">
        <v>89</v>
      </c>
      <c r="AW211" s="13" t="s">
        <v>41</v>
      </c>
      <c r="AX211" s="13" t="s">
        <v>80</v>
      </c>
      <c r="AY211" s="253" t="s">
        <v>137</v>
      </c>
    </row>
    <row r="212" s="14" customFormat="1">
      <c r="B212" s="254"/>
      <c r="C212" s="255"/>
      <c r="D212" s="230" t="s">
        <v>151</v>
      </c>
      <c r="E212" s="256" t="s">
        <v>39</v>
      </c>
      <c r="F212" s="257" t="s">
        <v>204</v>
      </c>
      <c r="G212" s="255"/>
      <c r="H212" s="258">
        <v>1774.2750000000001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151</v>
      </c>
      <c r="AU212" s="264" t="s">
        <v>89</v>
      </c>
      <c r="AV212" s="14" t="s">
        <v>145</v>
      </c>
      <c r="AW212" s="14" t="s">
        <v>41</v>
      </c>
      <c r="AX212" s="14" t="s">
        <v>87</v>
      </c>
      <c r="AY212" s="264" t="s">
        <v>137</v>
      </c>
    </row>
    <row r="213" s="1" customFormat="1" ht="45" customHeight="1">
      <c r="B213" s="40"/>
      <c r="C213" s="218" t="s">
        <v>259</v>
      </c>
      <c r="D213" s="218" t="s">
        <v>140</v>
      </c>
      <c r="E213" s="219" t="s">
        <v>260</v>
      </c>
      <c r="F213" s="220" t="s">
        <v>261</v>
      </c>
      <c r="G213" s="221" t="s">
        <v>262</v>
      </c>
      <c r="H213" s="222">
        <v>99</v>
      </c>
      <c r="I213" s="223"/>
      <c r="J213" s="224">
        <f>ROUND(I213*H213,2)</f>
        <v>0</v>
      </c>
      <c r="K213" s="220" t="s">
        <v>144</v>
      </c>
      <c r="L213" s="45"/>
      <c r="M213" s="225" t="s">
        <v>39</v>
      </c>
      <c r="N213" s="226" t="s">
        <v>53</v>
      </c>
      <c r="O213" s="8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AR213" s="18" t="s">
        <v>145</v>
      </c>
      <c r="AT213" s="18" t="s">
        <v>140</v>
      </c>
      <c r="AU213" s="18" t="s">
        <v>89</v>
      </c>
      <c r="AY213" s="18" t="s">
        <v>137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8" t="s">
        <v>145</v>
      </c>
      <c r="BK213" s="229">
        <f>ROUND(I213*H213,2)</f>
        <v>0</v>
      </c>
      <c r="BL213" s="18" t="s">
        <v>145</v>
      </c>
      <c r="BM213" s="18" t="s">
        <v>263</v>
      </c>
    </row>
    <row r="214" s="1" customFormat="1">
      <c r="B214" s="40"/>
      <c r="C214" s="41"/>
      <c r="D214" s="230" t="s">
        <v>147</v>
      </c>
      <c r="E214" s="41"/>
      <c r="F214" s="231" t="s">
        <v>264</v>
      </c>
      <c r="G214" s="41"/>
      <c r="H214" s="41"/>
      <c r="I214" s="145"/>
      <c r="J214" s="41"/>
      <c r="K214" s="41"/>
      <c r="L214" s="45"/>
      <c r="M214" s="232"/>
      <c r="N214" s="81"/>
      <c r="O214" s="81"/>
      <c r="P214" s="81"/>
      <c r="Q214" s="81"/>
      <c r="R214" s="81"/>
      <c r="S214" s="81"/>
      <c r="T214" s="82"/>
      <c r="AT214" s="18" t="s">
        <v>147</v>
      </c>
      <c r="AU214" s="18" t="s">
        <v>89</v>
      </c>
    </row>
    <row r="215" s="12" customFormat="1">
      <c r="B215" s="233"/>
      <c r="C215" s="234"/>
      <c r="D215" s="230" t="s">
        <v>151</v>
      </c>
      <c r="E215" s="235" t="s">
        <v>39</v>
      </c>
      <c r="F215" s="236" t="s">
        <v>265</v>
      </c>
      <c r="G215" s="234"/>
      <c r="H215" s="235" t="s">
        <v>39</v>
      </c>
      <c r="I215" s="237"/>
      <c r="J215" s="234"/>
      <c r="K215" s="234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151</v>
      </c>
      <c r="AU215" s="242" t="s">
        <v>89</v>
      </c>
      <c r="AV215" s="12" t="s">
        <v>87</v>
      </c>
      <c r="AW215" s="12" t="s">
        <v>41</v>
      </c>
      <c r="AX215" s="12" t="s">
        <v>80</v>
      </c>
      <c r="AY215" s="242" t="s">
        <v>137</v>
      </c>
    </row>
    <row r="216" s="13" customFormat="1">
      <c r="B216" s="243"/>
      <c r="C216" s="244"/>
      <c r="D216" s="230" t="s">
        <v>151</v>
      </c>
      <c r="E216" s="245" t="s">
        <v>39</v>
      </c>
      <c r="F216" s="246" t="s">
        <v>266</v>
      </c>
      <c r="G216" s="244"/>
      <c r="H216" s="247">
        <v>99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151</v>
      </c>
      <c r="AU216" s="253" t="s">
        <v>89</v>
      </c>
      <c r="AV216" s="13" t="s">
        <v>89</v>
      </c>
      <c r="AW216" s="13" t="s">
        <v>41</v>
      </c>
      <c r="AX216" s="13" t="s">
        <v>80</v>
      </c>
      <c r="AY216" s="253" t="s">
        <v>137</v>
      </c>
    </row>
    <row r="217" s="14" customFormat="1">
      <c r="B217" s="254"/>
      <c r="C217" s="255"/>
      <c r="D217" s="230" t="s">
        <v>151</v>
      </c>
      <c r="E217" s="256" t="s">
        <v>39</v>
      </c>
      <c r="F217" s="257" t="s">
        <v>204</v>
      </c>
      <c r="G217" s="255"/>
      <c r="H217" s="258">
        <v>99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AT217" s="264" t="s">
        <v>151</v>
      </c>
      <c r="AU217" s="264" t="s">
        <v>89</v>
      </c>
      <c r="AV217" s="14" t="s">
        <v>145</v>
      </c>
      <c r="AW217" s="14" t="s">
        <v>41</v>
      </c>
      <c r="AX217" s="14" t="s">
        <v>87</v>
      </c>
      <c r="AY217" s="264" t="s">
        <v>137</v>
      </c>
    </row>
    <row r="218" s="1" customFormat="1" ht="45" customHeight="1">
      <c r="B218" s="40"/>
      <c r="C218" s="218" t="s">
        <v>267</v>
      </c>
      <c r="D218" s="218" t="s">
        <v>140</v>
      </c>
      <c r="E218" s="219" t="s">
        <v>268</v>
      </c>
      <c r="F218" s="220" t="s">
        <v>269</v>
      </c>
      <c r="G218" s="221" t="s">
        <v>185</v>
      </c>
      <c r="H218" s="222">
        <v>6</v>
      </c>
      <c r="I218" s="223"/>
      <c r="J218" s="224">
        <f>ROUND(I218*H218,2)</f>
        <v>0</v>
      </c>
      <c r="K218" s="220" t="s">
        <v>144</v>
      </c>
      <c r="L218" s="45"/>
      <c r="M218" s="225" t="s">
        <v>39</v>
      </c>
      <c r="N218" s="226" t="s">
        <v>53</v>
      </c>
      <c r="O218" s="8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AR218" s="18" t="s">
        <v>145</v>
      </c>
      <c r="AT218" s="18" t="s">
        <v>140</v>
      </c>
      <c r="AU218" s="18" t="s">
        <v>89</v>
      </c>
      <c r="AY218" s="18" t="s">
        <v>137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8" t="s">
        <v>145</v>
      </c>
      <c r="BK218" s="229">
        <f>ROUND(I218*H218,2)</f>
        <v>0</v>
      </c>
      <c r="BL218" s="18" t="s">
        <v>145</v>
      </c>
      <c r="BM218" s="18" t="s">
        <v>270</v>
      </c>
    </row>
    <row r="219" s="1" customFormat="1">
      <c r="B219" s="40"/>
      <c r="C219" s="41"/>
      <c r="D219" s="230" t="s">
        <v>147</v>
      </c>
      <c r="E219" s="41"/>
      <c r="F219" s="231" t="s">
        <v>264</v>
      </c>
      <c r="G219" s="41"/>
      <c r="H219" s="41"/>
      <c r="I219" s="145"/>
      <c r="J219" s="41"/>
      <c r="K219" s="41"/>
      <c r="L219" s="45"/>
      <c r="M219" s="232"/>
      <c r="N219" s="81"/>
      <c r="O219" s="81"/>
      <c r="P219" s="81"/>
      <c r="Q219" s="81"/>
      <c r="R219" s="81"/>
      <c r="S219" s="81"/>
      <c r="T219" s="82"/>
      <c r="AT219" s="18" t="s">
        <v>147</v>
      </c>
      <c r="AU219" s="18" t="s">
        <v>89</v>
      </c>
    </row>
    <row r="220" s="12" customFormat="1">
      <c r="B220" s="233"/>
      <c r="C220" s="234"/>
      <c r="D220" s="230" t="s">
        <v>151</v>
      </c>
      <c r="E220" s="235" t="s">
        <v>39</v>
      </c>
      <c r="F220" s="236" t="s">
        <v>271</v>
      </c>
      <c r="G220" s="234"/>
      <c r="H220" s="235" t="s">
        <v>39</v>
      </c>
      <c r="I220" s="237"/>
      <c r="J220" s="234"/>
      <c r="K220" s="234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151</v>
      </c>
      <c r="AU220" s="242" t="s">
        <v>89</v>
      </c>
      <c r="AV220" s="12" t="s">
        <v>87</v>
      </c>
      <c r="AW220" s="12" t="s">
        <v>41</v>
      </c>
      <c r="AX220" s="12" t="s">
        <v>80</v>
      </c>
      <c r="AY220" s="242" t="s">
        <v>137</v>
      </c>
    </row>
    <row r="221" s="12" customFormat="1">
      <c r="B221" s="233"/>
      <c r="C221" s="234"/>
      <c r="D221" s="230" t="s">
        <v>151</v>
      </c>
      <c r="E221" s="235" t="s">
        <v>39</v>
      </c>
      <c r="F221" s="236" t="s">
        <v>272</v>
      </c>
      <c r="G221" s="234"/>
      <c r="H221" s="235" t="s">
        <v>39</v>
      </c>
      <c r="I221" s="237"/>
      <c r="J221" s="234"/>
      <c r="K221" s="234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151</v>
      </c>
      <c r="AU221" s="242" t="s">
        <v>89</v>
      </c>
      <c r="AV221" s="12" t="s">
        <v>87</v>
      </c>
      <c r="AW221" s="12" t="s">
        <v>41</v>
      </c>
      <c r="AX221" s="12" t="s">
        <v>80</v>
      </c>
      <c r="AY221" s="242" t="s">
        <v>137</v>
      </c>
    </row>
    <row r="222" s="13" customFormat="1">
      <c r="B222" s="243"/>
      <c r="C222" s="244"/>
      <c r="D222" s="230" t="s">
        <v>151</v>
      </c>
      <c r="E222" s="245" t="s">
        <v>39</v>
      </c>
      <c r="F222" s="246" t="s">
        <v>273</v>
      </c>
      <c r="G222" s="244"/>
      <c r="H222" s="247">
        <v>6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151</v>
      </c>
      <c r="AU222" s="253" t="s">
        <v>89</v>
      </c>
      <c r="AV222" s="13" t="s">
        <v>89</v>
      </c>
      <c r="AW222" s="13" t="s">
        <v>41</v>
      </c>
      <c r="AX222" s="13" t="s">
        <v>80</v>
      </c>
      <c r="AY222" s="253" t="s">
        <v>137</v>
      </c>
    </row>
    <row r="223" s="14" customFormat="1">
      <c r="B223" s="254"/>
      <c r="C223" s="255"/>
      <c r="D223" s="230" t="s">
        <v>151</v>
      </c>
      <c r="E223" s="256" t="s">
        <v>39</v>
      </c>
      <c r="F223" s="257" t="s">
        <v>204</v>
      </c>
      <c r="G223" s="255"/>
      <c r="H223" s="258">
        <v>6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AT223" s="264" t="s">
        <v>151</v>
      </c>
      <c r="AU223" s="264" t="s">
        <v>89</v>
      </c>
      <c r="AV223" s="14" t="s">
        <v>145</v>
      </c>
      <c r="AW223" s="14" t="s">
        <v>41</v>
      </c>
      <c r="AX223" s="14" t="s">
        <v>87</v>
      </c>
      <c r="AY223" s="264" t="s">
        <v>137</v>
      </c>
    </row>
    <row r="224" s="1" customFormat="1" ht="33.75" customHeight="1">
      <c r="B224" s="40"/>
      <c r="C224" s="218" t="s">
        <v>274</v>
      </c>
      <c r="D224" s="218" t="s">
        <v>140</v>
      </c>
      <c r="E224" s="219" t="s">
        <v>275</v>
      </c>
      <c r="F224" s="220" t="s">
        <v>276</v>
      </c>
      <c r="G224" s="221" t="s">
        <v>262</v>
      </c>
      <c r="H224" s="222">
        <v>66</v>
      </c>
      <c r="I224" s="223"/>
      <c r="J224" s="224">
        <f>ROUND(I224*H224,2)</f>
        <v>0</v>
      </c>
      <c r="K224" s="220" t="s">
        <v>144</v>
      </c>
      <c r="L224" s="45"/>
      <c r="M224" s="225" t="s">
        <v>39</v>
      </c>
      <c r="N224" s="226" t="s">
        <v>53</v>
      </c>
      <c r="O224" s="8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AR224" s="18" t="s">
        <v>145</v>
      </c>
      <c r="AT224" s="18" t="s">
        <v>140</v>
      </c>
      <c r="AU224" s="18" t="s">
        <v>89</v>
      </c>
      <c r="AY224" s="18" t="s">
        <v>137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8" t="s">
        <v>145</v>
      </c>
      <c r="BK224" s="229">
        <f>ROUND(I224*H224,2)</f>
        <v>0</v>
      </c>
      <c r="BL224" s="18" t="s">
        <v>145</v>
      </c>
      <c r="BM224" s="18" t="s">
        <v>277</v>
      </c>
    </row>
    <row r="225" s="1" customFormat="1">
      <c r="B225" s="40"/>
      <c r="C225" s="41"/>
      <c r="D225" s="230" t="s">
        <v>147</v>
      </c>
      <c r="E225" s="41"/>
      <c r="F225" s="231" t="s">
        <v>278</v>
      </c>
      <c r="G225" s="41"/>
      <c r="H225" s="41"/>
      <c r="I225" s="145"/>
      <c r="J225" s="41"/>
      <c r="K225" s="41"/>
      <c r="L225" s="45"/>
      <c r="M225" s="232"/>
      <c r="N225" s="81"/>
      <c r="O225" s="81"/>
      <c r="P225" s="81"/>
      <c r="Q225" s="81"/>
      <c r="R225" s="81"/>
      <c r="S225" s="81"/>
      <c r="T225" s="82"/>
      <c r="AT225" s="18" t="s">
        <v>147</v>
      </c>
      <c r="AU225" s="18" t="s">
        <v>89</v>
      </c>
    </row>
    <row r="226" s="12" customFormat="1">
      <c r="B226" s="233"/>
      <c r="C226" s="234"/>
      <c r="D226" s="230" t="s">
        <v>151</v>
      </c>
      <c r="E226" s="235" t="s">
        <v>39</v>
      </c>
      <c r="F226" s="236" t="s">
        <v>279</v>
      </c>
      <c r="G226" s="234"/>
      <c r="H226" s="235" t="s">
        <v>39</v>
      </c>
      <c r="I226" s="237"/>
      <c r="J226" s="234"/>
      <c r="K226" s="234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151</v>
      </c>
      <c r="AU226" s="242" t="s">
        <v>89</v>
      </c>
      <c r="AV226" s="12" t="s">
        <v>87</v>
      </c>
      <c r="AW226" s="12" t="s">
        <v>41</v>
      </c>
      <c r="AX226" s="12" t="s">
        <v>80</v>
      </c>
      <c r="AY226" s="242" t="s">
        <v>137</v>
      </c>
    </row>
    <row r="227" s="13" customFormat="1">
      <c r="B227" s="243"/>
      <c r="C227" s="244"/>
      <c r="D227" s="230" t="s">
        <v>151</v>
      </c>
      <c r="E227" s="245" t="s">
        <v>39</v>
      </c>
      <c r="F227" s="246" t="s">
        <v>280</v>
      </c>
      <c r="G227" s="244"/>
      <c r="H227" s="247">
        <v>66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151</v>
      </c>
      <c r="AU227" s="253" t="s">
        <v>89</v>
      </c>
      <c r="AV227" s="13" t="s">
        <v>89</v>
      </c>
      <c r="AW227" s="13" t="s">
        <v>41</v>
      </c>
      <c r="AX227" s="13" t="s">
        <v>80</v>
      </c>
      <c r="AY227" s="253" t="s">
        <v>137</v>
      </c>
    </row>
    <row r="228" s="14" customFormat="1">
      <c r="B228" s="254"/>
      <c r="C228" s="255"/>
      <c r="D228" s="230" t="s">
        <v>151</v>
      </c>
      <c r="E228" s="256" t="s">
        <v>39</v>
      </c>
      <c r="F228" s="257" t="s">
        <v>204</v>
      </c>
      <c r="G228" s="255"/>
      <c r="H228" s="258">
        <v>66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151</v>
      </c>
      <c r="AU228" s="264" t="s">
        <v>89</v>
      </c>
      <c r="AV228" s="14" t="s">
        <v>145</v>
      </c>
      <c r="AW228" s="14" t="s">
        <v>41</v>
      </c>
      <c r="AX228" s="14" t="s">
        <v>87</v>
      </c>
      <c r="AY228" s="264" t="s">
        <v>137</v>
      </c>
    </row>
    <row r="229" s="1" customFormat="1" ht="33.75" customHeight="1">
      <c r="B229" s="40"/>
      <c r="C229" s="218" t="s">
        <v>203</v>
      </c>
      <c r="D229" s="218" t="s">
        <v>140</v>
      </c>
      <c r="E229" s="219" t="s">
        <v>281</v>
      </c>
      <c r="F229" s="220" t="s">
        <v>282</v>
      </c>
      <c r="G229" s="221" t="s">
        <v>262</v>
      </c>
      <c r="H229" s="222">
        <v>1</v>
      </c>
      <c r="I229" s="223"/>
      <c r="J229" s="224">
        <f>ROUND(I229*H229,2)</f>
        <v>0</v>
      </c>
      <c r="K229" s="220" t="s">
        <v>144</v>
      </c>
      <c r="L229" s="45"/>
      <c r="M229" s="225" t="s">
        <v>39</v>
      </c>
      <c r="N229" s="226" t="s">
        <v>53</v>
      </c>
      <c r="O229" s="8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AR229" s="18" t="s">
        <v>145</v>
      </c>
      <c r="AT229" s="18" t="s">
        <v>140</v>
      </c>
      <c r="AU229" s="18" t="s">
        <v>89</v>
      </c>
      <c r="AY229" s="18" t="s">
        <v>137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8" t="s">
        <v>145</v>
      </c>
      <c r="BK229" s="229">
        <f>ROUND(I229*H229,2)</f>
        <v>0</v>
      </c>
      <c r="BL229" s="18" t="s">
        <v>145</v>
      </c>
      <c r="BM229" s="18" t="s">
        <v>283</v>
      </c>
    </row>
    <row r="230" s="1" customFormat="1">
      <c r="B230" s="40"/>
      <c r="C230" s="41"/>
      <c r="D230" s="230" t="s">
        <v>147</v>
      </c>
      <c r="E230" s="41"/>
      <c r="F230" s="231" t="s">
        <v>278</v>
      </c>
      <c r="G230" s="41"/>
      <c r="H230" s="41"/>
      <c r="I230" s="145"/>
      <c r="J230" s="41"/>
      <c r="K230" s="41"/>
      <c r="L230" s="45"/>
      <c r="M230" s="232"/>
      <c r="N230" s="81"/>
      <c r="O230" s="81"/>
      <c r="P230" s="81"/>
      <c r="Q230" s="81"/>
      <c r="R230" s="81"/>
      <c r="S230" s="81"/>
      <c r="T230" s="82"/>
      <c r="AT230" s="18" t="s">
        <v>147</v>
      </c>
      <c r="AU230" s="18" t="s">
        <v>89</v>
      </c>
    </row>
    <row r="231" s="1" customFormat="1">
      <c r="B231" s="40"/>
      <c r="C231" s="41"/>
      <c r="D231" s="230" t="s">
        <v>149</v>
      </c>
      <c r="E231" s="41"/>
      <c r="F231" s="231" t="s">
        <v>284</v>
      </c>
      <c r="G231" s="41"/>
      <c r="H231" s="41"/>
      <c r="I231" s="145"/>
      <c r="J231" s="41"/>
      <c r="K231" s="41"/>
      <c r="L231" s="45"/>
      <c r="M231" s="232"/>
      <c r="N231" s="81"/>
      <c r="O231" s="81"/>
      <c r="P231" s="81"/>
      <c r="Q231" s="81"/>
      <c r="R231" s="81"/>
      <c r="S231" s="81"/>
      <c r="T231" s="82"/>
      <c r="AT231" s="18" t="s">
        <v>149</v>
      </c>
      <c r="AU231" s="18" t="s">
        <v>89</v>
      </c>
    </row>
    <row r="232" s="1" customFormat="1" ht="33.75" customHeight="1">
      <c r="B232" s="40"/>
      <c r="C232" s="218" t="s">
        <v>8</v>
      </c>
      <c r="D232" s="218" t="s">
        <v>140</v>
      </c>
      <c r="E232" s="219" t="s">
        <v>285</v>
      </c>
      <c r="F232" s="220" t="s">
        <v>286</v>
      </c>
      <c r="G232" s="221" t="s">
        <v>262</v>
      </c>
      <c r="H232" s="222">
        <v>60</v>
      </c>
      <c r="I232" s="223"/>
      <c r="J232" s="224">
        <f>ROUND(I232*H232,2)</f>
        <v>0</v>
      </c>
      <c r="K232" s="220" t="s">
        <v>144</v>
      </c>
      <c r="L232" s="45"/>
      <c r="M232" s="225" t="s">
        <v>39</v>
      </c>
      <c r="N232" s="226" t="s">
        <v>53</v>
      </c>
      <c r="O232" s="8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AR232" s="18" t="s">
        <v>145</v>
      </c>
      <c r="AT232" s="18" t="s">
        <v>140</v>
      </c>
      <c r="AU232" s="18" t="s">
        <v>89</v>
      </c>
      <c r="AY232" s="18" t="s">
        <v>137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8" t="s">
        <v>145</v>
      </c>
      <c r="BK232" s="229">
        <f>ROUND(I232*H232,2)</f>
        <v>0</v>
      </c>
      <c r="BL232" s="18" t="s">
        <v>145</v>
      </c>
      <c r="BM232" s="18" t="s">
        <v>287</v>
      </c>
    </row>
    <row r="233" s="1" customFormat="1">
      <c r="B233" s="40"/>
      <c r="C233" s="41"/>
      <c r="D233" s="230" t="s">
        <v>147</v>
      </c>
      <c r="E233" s="41"/>
      <c r="F233" s="231" t="s">
        <v>288</v>
      </c>
      <c r="G233" s="41"/>
      <c r="H233" s="41"/>
      <c r="I233" s="145"/>
      <c r="J233" s="41"/>
      <c r="K233" s="41"/>
      <c r="L233" s="45"/>
      <c r="M233" s="232"/>
      <c r="N233" s="81"/>
      <c r="O233" s="81"/>
      <c r="P233" s="81"/>
      <c r="Q233" s="81"/>
      <c r="R233" s="81"/>
      <c r="S233" s="81"/>
      <c r="T233" s="82"/>
      <c r="AT233" s="18" t="s">
        <v>147</v>
      </c>
      <c r="AU233" s="18" t="s">
        <v>89</v>
      </c>
    </row>
    <row r="234" s="12" customFormat="1">
      <c r="B234" s="233"/>
      <c r="C234" s="234"/>
      <c r="D234" s="230" t="s">
        <v>151</v>
      </c>
      <c r="E234" s="235" t="s">
        <v>39</v>
      </c>
      <c r="F234" s="236" t="s">
        <v>289</v>
      </c>
      <c r="G234" s="234"/>
      <c r="H234" s="235" t="s">
        <v>39</v>
      </c>
      <c r="I234" s="237"/>
      <c r="J234" s="234"/>
      <c r="K234" s="234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151</v>
      </c>
      <c r="AU234" s="242" t="s">
        <v>89</v>
      </c>
      <c r="AV234" s="12" t="s">
        <v>87</v>
      </c>
      <c r="AW234" s="12" t="s">
        <v>41</v>
      </c>
      <c r="AX234" s="12" t="s">
        <v>80</v>
      </c>
      <c r="AY234" s="242" t="s">
        <v>137</v>
      </c>
    </row>
    <row r="235" s="13" customFormat="1">
      <c r="B235" s="243"/>
      <c r="C235" s="244"/>
      <c r="D235" s="230" t="s">
        <v>151</v>
      </c>
      <c r="E235" s="245" t="s">
        <v>39</v>
      </c>
      <c r="F235" s="246" t="s">
        <v>290</v>
      </c>
      <c r="G235" s="244"/>
      <c r="H235" s="247">
        <v>24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151</v>
      </c>
      <c r="AU235" s="253" t="s">
        <v>89</v>
      </c>
      <c r="AV235" s="13" t="s">
        <v>89</v>
      </c>
      <c r="AW235" s="13" t="s">
        <v>41</v>
      </c>
      <c r="AX235" s="13" t="s">
        <v>80</v>
      </c>
      <c r="AY235" s="253" t="s">
        <v>137</v>
      </c>
    </row>
    <row r="236" s="12" customFormat="1">
      <c r="B236" s="233"/>
      <c r="C236" s="234"/>
      <c r="D236" s="230" t="s">
        <v>151</v>
      </c>
      <c r="E236" s="235" t="s">
        <v>39</v>
      </c>
      <c r="F236" s="236" t="s">
        <v>291</v>
      </c>
      <c r="G236" s="234"/>
      <c r="H236" s="235" t="s">
        <v>39</v>
      </c>
      <c r="I236" s="237"/>
      <c r="J236" s="234"/>
      <c r="K236" s="234"/>
      <c r="L236" s="238"/>
      <c r="M236" s="239"/>
      <c r="N236" s="240"/>
      <c r="O236" s="240"/>
      <c r="P236" s="240"/>
      <c r="Q236" s="240"/>
      <c r="R236" s="240"/>
      <c r="S236" s="240"/>
      <c r="T236" s="241"/>
      <c r="AT236" s="242" t="s">
        <v>151</v>
      </c>
      <c r="AU236" s="242" t="s">
        <v>89</v>
      </c>
      <c r="AV236" s="12" t="s">
        <v>87</v>
      </c>
      <c r="AW236" s="12" t="s">
        <v>41</v>
      </c>
      <c r="AX236" s="12" t="s">
        <v>80</v>
      </c>
      <c r="AY236" s="242" t="s">
        <v>137</v>
      </c>
    </row>
    <row r="237" s="13" customFormat="1">
      <c r="B237" s="243"/>
      <c r="C237" s="244"/>
      <c r="D237" s="230" t="s">
        <v>151</v>
      </c>
      <c r="E237" s="245" t="s">
        <v>39</v>
      </c>
      <c r="F237" s="246" t="s">
        <v>239</v>
      </c>
      <c r="G237" s="244"/>
      <c r="H237" s="247">
        <v>10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AT237" s="253" t="s">
        <v>151</v>
      </c>
      <c r="AU237" s="253" t="s">
        <v>89</v>
      </c>
      <c r="AV237" s="13" t="s">
        <v>89</v>
      </c>
      <c r="AW237" s="13" t="s">
        <v>41</v>
      </c>
      <c r="AX237" s="13" t="s">
        <v>80</v>
      </c>
      <c r="AY237" s="253" t="s">
        <v>137</v>
      </c>
    </row>
    <row r="238" s="12" customFormat="1">
      <c r="B238" s="233"/>
      <c r="C238" s="234"/>
      <c r="D238" s="230" t="s">
        <v>151</v>
      </c>
      <c r="E238" s="235" t="s">
        <v>39</v>
      </c>
      <c r="F238" s="236" t="s">
        <v>292</v>
      </c>
      <c r="G238" s="234"/>
      <c r="H238" s="235" t="s">
        <v>39</v>
      </c>
      <c r="I238" s="237"/>
      <c r="J238" s="234"/>
      <c r="K238" s="234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151</v>
      </c>
      <c r="AU238" s="242" t="s">
        <v>89</v>
      </c>
      <c r="AV238" s="12" t="s">
        <v>87</v>
      </c>
      <c r="AW238" s="12" t="s">
        <v>41</v>
      </c>
      <c r="AX238" s="12" t="s">
        <v>80</v>
      </c>
      <c r="AY238" s="242" t="s">
        <v>137</v>
      </c>
    </row>
    <row r="239" s="13" customFormat="1">
      <c r="B239" s="243"/>
      <c r="C239" s="244"/>
      <c r="D239" s="230" t="s">
        <v>151</v>
      </c>
      <c r="E239" s="245" t="s">
        <v>39</v>
      </c>
      <c r="F239" s="246" t="s">
        <v>293</v>
      </c>
      <c r="G239" s="244"/>
      <c r="H239" s="247">
        <v>26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151</v>
      </c>
      <c r="AU239" s="253" t="s">
        <v>89</v>
      </c>
      <c r="AV239" s="13" t="s">
        <v>89</v>
      </c>
      <c r="AW239" s="13" t="s">
        <v>41</v>
      </c>
      <c r="AX239" s="13" t="s">
        <v>80</v>
      </c>
      <c r="AY239" s="253" t="s">
        <v>137</v>
      </c>
    </row>
    <row r="240" s="14" customFormat="1">
      <c r="B240" s="254"/>
      <c r="C240" s="255"/>
      <c r="D240" s="230" t="s">
        <v>151</v>
      </c>
      <c r="E240" s="256" t="s">
        <v>39</v>
      </c>
      <c r="F240" s="257" t="s">
        <v>204</v>
      </c>
      <c r="G240" s="255"/>
      <c r="H240" s="258">
        <v>60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151</v>
      </c>
      <c r="AU240" s="264" t="s">
        <v>89</v>
      </c>
      <c r="AV240" s="14" t="s">
        <v>145</v>
      </c>
      <c r="AW240" s="14" t="s">
        <v>41</v>
      </c>
      <c r="AX240" s="14" t="s">
        <v>87</v>
      </c>
      <c r="AY240" s="264" t="s">
        <v>137</v>
      </c>
    </row>
    <row r="241" s="1" customFormat="1" ht="33.75" customHeight="1">
      <c r="B241" s="40"/>
      <c r="C241" s="218" t="s">
        <v>294</v>
      </c>
      <c r="D241" s="218" t="s">
        <v>140</v>
      </c>
      <c r="E241" s="219" t="s">
        <v>295</v>
      </c>
      <c r="F241" s="220" t="s">
        <v>296</v>
      </c>
      <c r="G241" s="221" t="s">
        <v>262</v>
      </c>
      <c r="H241" s="222">
        <v>10</v>
      </c>
      <c r="I241" s="223"/>
      <c r="J241" s="224">
        <f>ROUND(I241*H241,2)</f>
        <v>0</v>
      </c>
      <c r="K241" s="220" t="s">
        <v>144</v>
      </c>
      <c r="L241" s="45"/>
      <c r="M241" s="225" t="s">
        <v>39</v>
      </c>
      <c r="N241" s="226" t="s">
        <v>53</v>
      </c>
      <c r="O241" s="8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AR241" s="18" t="s">
        <v>145</v>
      </c>
      <c r="AT241" s="18" t="s">
        <v>140</v>
      </c>
      <c r="AU241" s="18" t="s">
        <v>89</v>
      </c>
      <c r="AY241" s="18" t="s">
        <v>137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8" t="s">
        <v>145</v>
      </c>
      <c r="BK241" s="229">
        <f>ROUND(I241*H241,2)</f>
        <v>0</v>
      </c>
      <c r="BL241" s="18" t="s">
        <v>145</v>
      </c>
      <c r="BM241" s="18" t="s">
        <v>297</v>
      </c>
    </row>
    <row r="242" s="1" customFormat="1">
      <c r="B242" s="40"/>
      <c r="C242" s="41"/>
      <c r="D242" s="230" t="s">
        <v>147</v>
      </c>
      <c r="E242" s="41"/>
      <c r="F242" s="231" t="s">
        <v>298</v>
      </c>
      <c r="G242" s="41"/>
      <c r="H242" s="41"/>
      <c r="I242" s="145"/>
      <c r="J242" s="41"/>
      <c r="K242" s="41"/>
      <c r="L242" s="45"/>
      <c r="M242" s="232"/>
      <c r="N242" s="81"/>
      <c r="O242" s="81"/>
      <c r="P242" s="81"/>
      <c r="Q242" s="81"/>
      <c r="R242" s="81"/>
      <c r="S242" s="81"/>
      <c r="T242" s="82"/>
      <c r="AT242" s="18" t="s">
        <v>147</v>
      </c>
      <c r="AU242" s="18" t="s">
        <v>89</v>
      </c>
    </row>
    <row r="243" s="12" customFormat="1">
      <c r="B243" s="233"/>
      <c r="C243" s="234"/>
      <c r="D243" s="230" t="s">
        <v>151</v>
      </c>
      <c r="E243" s="235" t="s">
        <v>39</v>
      </c>
      <c r="F243" s="236" t="s">
        <v>299</v>
      </c>
      <c r="G243" s="234"/>
      <c r="H243" s="235" t="s">
        <v>39</v>
      </c>
      <c r="I243" s="237"/>
      <c r="J243" s="234"/>
      <c r="K243" s="234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151</v>
      </c>
      <c r="AU243" s="242" t="s">
        <v>89</v>
      </c>
      <c r="AV243" s="12" t="s">
        <v>87</v>
      </c>
      <c r="AW243" s="12" t="s">
        <v>41</v>
      </c>
      <c r="AX243" s="12" t="s">
        <v>80</v>
      </c>
      <c r="AY243" s="242" t="s">
        <v>137</v>
      </c>
    </row>
    <row r="244" s="13" customFormat="1">
      <c r="B244" s="243"/>
      <c r="C244" s="244"/>
      <c r="D244" s="230" t="s">
        <v>151</v>
      </c>
      <c r="E244" s="245" t="s">
        <v>39</v>
      </c>
      <c r="F244" s="246" t="s">
        <v>239</v>
      </c>
      <c r="G244" s="244"/>
      <c r="H244" s="247">
        <v>10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151</v>
      </c>
      <c r="AU244" s="253" t="s">
        <v>89</v>
      </c>
      <c r="AV244" s="13" t="s">
        <v>89</v>
      </c>
      <c r="AW244" s="13" t="s">
        <v>41</v>
      </c>
      <c r="AX244" s="13" t="s">
        <v>80</v>
      </c>
      <c r="AY244" s="253" t="s">
        <v>137</v>
      </c>
    </row>
    <row r="245" s="14" customFormat="1">
      <c r="B245" s="254"/>
      <c r="C245" s="255"/>
      <c r="D245" s="230" t="s">
        <v>151</v>
      </c>
      <c r="E245" s="256" t="s">
        <v>39</v>
      </c>
      <c r="F245" s="257" t="s">
        <v>204</v>
      </c>
      <c r="G245" s="255"/>
      <c r="H245" s="258">
        <v>10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AT245" s="264" t="s">
        <v>151</v>
      </c>
      <c r="AU245" s="264" t="s">
        <v>89</v>
      </c>
      <c r="AV245" s="14" t="s">
        <v>145</v>
      </c>
      <c r="AW245" s="14" t="s">
        <v>41</v>
      </c>
      <c r="AX245" s="14" t="s">
        <v>87</v>
      </c>
      <c r="AY245" s="264" t="s">
        <v>137</v>
      </c>
    </row>
    <row r="246" s="1" customFormat="1" ht="22.5" customHeight="1">
      <c r="B246" s="40"/>
      <c r="C246" s="218" t="s">
        <v>300</v>
      </c>
      <c r="D246" s="218" t="s">
        <v>140</v>
      </c>
      <c r="E246" s="219" t="s">
        <v>301</v>
      </c>
      <c r="F246" s="220" t="s">
        <v>302</v>
      </c>
      <c r="G246" s="221" t="s">
        <v>232</v>
      </c>
      <c r="H246" s="222">
        <v>9.5999999999999996</v>
      </c>
      <c r="I246" s="223"/>
      <c r="J246" s="224">
        <f>ROUND(I246*H246,2)</f>
        <v>0</v>
      </c>
      <c r="K246" s="220" t="s">
        <v>144</v>
      </c>
      <c r="L246" s="45"/>
      <c r="M246" s="225" t="s">
        <v>39</v>
      </c>
      <c r="N246" s="226" t="s">
        <v>53</v>
      </c>
      <c r="O246" s="8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AR246" s="18" t="s">
        <v>145</v>
      </c>
      <c r="AT246" s="18" t="s">
        <v>140</v>
      </c>
      <c r="AU246" s="18" t="s">
        <v>89</v>
      </c>
      <c r="AY246" s="18" t="s">
        <v>137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8" t="s">
        <v>145</v>
      </c>
      <c r="BK246" s="229">
        <f>ROUND(I246*H246,2)</f>
        <v>0</v>
      </c>
      <c r="BL246" s="18" t="s">
        <v>145</v>
      </c>
      <c r="BM246" s="18" t="s">
        <v>303</v>
      </c>
    </row>
    <row r="247" s="1" customFormat="1">
      <c r="B247" s="40"/>
      <c r="C247" s="41"/>
      <c r="D247" s="230" t="s">
        <v>147</v>
      </c>
      <c r="E247" s="41"/>
      <c r="F247" s="231" t="s">
        <v>304</v>
      </c>
      <c r="G247" s="41"/>
      <c r="H247" s="41"/>
      <c r="I247" s="145"/>
      <c r="J247" s="41"/>
      <c r="K247" s="41"/>
      <c r="L247" s="45"/>
      <c r="M247" s="232"/>
      <c r="N247" s="81"/>
      <c r="O247" s="81"/>
      <c r="P247" s="81"/>
      <c r="Q247" s="81"/>
      <c r="R247" s="81"/>
      <c r="S247" s="81"/>
      <c r="T247" s="82"/>
      <c r="AT247" s="18" t="s">
        <v>147</v>
      </c>
      <c r="AU247" s="18" t="s">
        <v>89</v>
      </c>
    </row>
    <row r="248" s="12" customFormat="1">
      <c r="B248" s="233"/>
      <c r="C248" s="234"/>
      <c r="D248" s="230" t="s">
        <v>151</v>
      </c>
      <c r="E248" s="235" t="s">
        <v>39</v>
      </c>
      <c r="F248" s="236" t="s">
        <v>305</v>
      </c>
      <c r="G248" s="234"/>
      <c r="H248" s="235" t="s">
        <v>39</v>
      </c>
      <c r="I248" s="237"/>
      <c r="J248" s="234"/>
      <c r="K248" s="234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151</v>
      </c>
      <c r="AU248" s="242" t="s">
        <v>89</v>
      </c>
      <c r="AV248" s="12" t="s">
        <v>87</v>
      </c>
      <c r="AW248" s="12" t="s">
        <v>41</v>
      </c>
      <c r="AX248" s="12" t="s">
        <v>80</v>
      </c>
      <c r="AY248" s="242" t="s">
        <v>137</v>
      </c>
    </row>
    <row r="249" s="13" customFormat="1">
      <c r="B249" s="243"/>
      <c r="C249" s="244"/>
      <c r="D249" s="230" t="s">
        <v>151</v>
      </c>
      <c r="E249" s="245" t="s">
        <v>39</v>
      </c>
      <c r="F249" s="246" t="s">
        <v>306</v>
      </c>
      <c r="G249" s="244"/>
      <c r="H249" s="247">
        <v>2.5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AT249" s="253" t="s">
        <v>151</v>
      </c>
      <c r="AU249" s="253" t="s">
        <v>89</v>
      </c>
      <c r="AV249" s="13" t="s">
        <v>89</v>
      </c>
      <c r="AW249" s="13" t="s">
        <v>41</v>
      </c>
      <c r="AX249" s="13" t="s">
        <v>80</v>
      </c>
      <c r="AY249" s="253" t="s">
        <v>137</v>
      </c>
    </row>
    <row r="250" s="12" customFormat="1">
      <c r="B250" s="233"/>
      <c r="C250" s="234"/>
      <c r="D250" s="230" t="s">
        <v>151</v>
      </c>
      <c r="E250" s="235" t="s">
        <v>39</v>
      </c>
      <c r="F250" s="236" t="s">
        <v>307</v>
      </c>
      <c r="G250" s="234"/>
      <c r="H250" s="235" t="s">
        <v>39</v>
      </c>
      <c r="I250" s="237"/>
      <c r="J250" s="234"/>
      <c r="K250" s="234"/>
      <c r="L250" s="238"/>
      <c r="M250" s="239"/>
      <c r="N250" s="240"/>
      <c r="O250" s="240"/>
      <c r="P250" s="240"/>
      <c r="Q250" s="240"/>
      <c r="R250" s="240"/>
      <c r="S250" s="240"/>
      <c r="T250" s="241"/>
      <c r="AT250" s="242" t="s">
        <v>151</v>
      </c>
      <c r="AU250" s="242" t="s">
        <v>89</v>
      </c>
      <c r="AV250" s="12" t="s">
        <v>87</v>
      </c>
      <c r="AW250" s="12" t="s">
        <v>41</v>
      </c>
      <c r="AX250" s="12" t="s">
        <v>80</v>
      </c>
      <c r="AY250" s="242" t="s">
        <v>137</v>
      </c>
    </row>
    <row r="251" s="13" customFormat="1">
      <c r="B251" s="243"/>
      <c r="C251" s="244"/>
      <c r="D251" s="230" t="s">
        <v>151</v>
      </c>
      <c r="E251" s="245" t="s">
        <v>39</v>
      </c>
      <c r="F251" s="246" t="s">
        <v>308</v>
      </c>
      <c r="G251" s="244"/>
      <c r="H251" s="247">
        <v>6.5999999999999996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151</v>
      </c>
      <c r="AU251" s="253" t="s">
        <v>89</v>
      </c>
      <c r="AV251" s="13" t="s">
        <v>89</v>
      </c>
      <c r="AW251" s="13" t="s">
        <v>41</v>
      </c>
      <c r="AX251" s="13" t="s">
        <v>80</v>
      </c>
      <c r="AY251" s="253" t="s">
        <v>137</v>
      </c>
    </row>
    <row r="252" s="12" customFormat="1">
      <c r="B252" s="233"/>
      <c r="C252" s="234"/>
      <c r="D252" s="230" t="s">
        <v>151</v>
      </c>
      <c r="E252" s="235" t="s">
        <v>39</v>
      </c>
      <c r="F252" s="236" t="s">
        <v>309</v>
      </c>
      <c r="G252" s="234"/>
      <c r="H252" s="235" t="s">
        <v>39</v>
      </c>
      <c r="I252" s="237"/>
      <c r="J252" s="234"/>
      <c r="K252" s="234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151</v>
      </c>
      <c r="AU252" s="242" t="s">
        <v>89</v>
      </c>
      <c r="AV252" s="12" t="s">
        <v>87</v>
      </c>
      <c r="AW252" s="12" t="s">
        <v>41</v>
      </c>
      <c r="AX252" s="12" t="s">
        <v>80</v>
      </c>
      <c r="AY252" s="242" t="s">
        <v>137</v>
      </c>
    </row>
    <row r="253" s="13" customFormat="1">
      <c r="B253" s="243"/>
      <c r="C253" s="244"/>
      <c r="D253" s="230" t="s">
        <v>151</v>
      </c>
      <c r="E253" s="245" t="s">
        <v>39</v>
      </c>
      <c r="F253" s="246" t="s">
        <v>310</v>
      </c>
      <c r="G253" s="244"/>
      <c r="H253" s="247">
        <v>0.5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AT253" s="253" t="s">
        <v>151</v>
      </c>
      <c r="AU253" s="253" t="s">
        <v>89</v>
      </c>
      <c r="AV253" s="13" t="s">
        <v>89</v>
      </c>
      <c r="AW253" s="13" t="s">
        <v>41</v>
      </c>
      <c r="AX253" s="13" t="s">
        <v>80</v>
      </c>
      <c r="AY253" s="253" t="s">
        <v>137</v>
      </c>
    </row>
    <row r="254" s="14" customFormat="1">
      <c r="B254" s="254"/>
      <c r="C254" s="255"/>
      <c r="D254" s="230" t="s">
        <v>151</v>
      </c>
      <c r="E254" s="256" t="s">
        <v>39</v>
      </c>
      <c r="F254" s="257" t="s">
        <v>204</v>
      </c>
      <c r="G254" s="255"/>
      <c r="H254" s="258">
        <v>9.5999999999999996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151</v>
      </c>
      <c r="AU254" s="264" t="s">
        <v>89</v>
      </c>
      <c r="AV254" s="14" t="s">
        <v>145</v>
      </c>
      <c r="AW254" s="14" t="s">
        <v>41</v>
      </c>
      <c r="AX254" s="14" t="s">
        <v>87</v>
      </c>
      <c r="AY254" s="264" t="s">
        <v>137</v>
      </c>
    </row>
    <row r="255" s="1" customFormat="1" ht="22.5" customHeight="1">
      <c r="B255" s="40"/>
      <c r="C255" s="218" t="s">
        <v>311</v>
      </c>
      <c r="D255" s="218" t="s">
        <v>140</v>
      </c>
      <c r="E255" s="219" t="s">
        <v>312</v>
      </c>
      <c r="F255" s="220" t="s">
        <v>313</v>
      </c>
      <c r="G255" s="221" t="s">
        <v>232</v>
      </c>
      <c r="H255" s="222">
        <v>231</v>
      </c>
      <c r="I255" s="223"/>
      <c r="J255" s="224">
        <f>ROUND(I255*H255,2)</f>
        <v>0</v>
      </c>
      <c r="K255" s="220" t="s">
        <v>144</v>
      </c>
      <c r="L255" s="45"/>
      <c r="M255" s="225" t="s">
        <v>39</v>
      </c>
      <c r="N255" s="226" t="s">
        <v>53</v>
      </c>
      <c r="O255" s="8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AR255" s="18" t="s">
        <v>145</v>
      </c>
      <c r="AT255" s="18" t="s">
        <v>140</v>
      </c>
      <c r="AU255" s="18" t="s">
        <v>89</v>
      </c>
      <c r="AY255" s="18" t="s">
        <v>137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8" t="s">
        <v>145</v>
      </c>
      <c r="BK255" s="229">
        <f>ROUND(I255*H255,2)</f>
        <v>0</v>
      </c>
      <c r="BL255" s="18" t="s">
        <v>145</v>
      </c>
      <c r="BM255" s="18" t="s">
        <v>314</v>
      </c>
    </row>
    <row r="256" s="1" customFormat="1">
      <c r="B256" s="40"/>
      <c r="C256" s="41"/>
      <c r="D256" s="230" t="s">
        <v>147</v>
      </c>
      <c r="E256" s="41"/>
      <c r="F256" s="231" t="s">
        <v>315</v>
      </c>
      <c r="G256" s="41"/>
      <c r="H256" s="41"/>
      <c r="I256" s="145"/>
      <c r="J256" s="41"/>
      <c r="K256" s="41"/>
      <c r="L256" s="45"/>
      <c r="M256" s="232"/>
      <c r="N256" s="81"/>
      <c r="O256" s="81"/>
      <c r="P256" s="81"/>
      <c r="Q256" s="81"/>
      <c r="R256" s="81"/>
      <c r="S256" s="81"/>
      <c r="T256" s="82"/>
      <c r="AT256" s="18" t="s">
        <v>147</v>
      </c>
      <c r="AU256" s="18" t="s">
        <v>89</v>
      </c>
    </row>
    <row r="257" s="12" customFormat="1">
      <c r="B257" s="233"/>
      <c r="C257" s="234"/>
      <c r="D257" s="230" t="s">
        <v>151</v>
      </c>
      <c r="E257" s="235" t="s">
        <v>39</v>
      </c>
      <c r="F257" s="236" t="s">
        <v>316</v>
      </c>
      <c r="G257" s="234"/>
      <c r="H257" s="235" t="s">
        <v>39</v>
      </c>
      <c r="I257" s="237"/>
      <c r="J257" s="234"/>
      <c r="K257" s="234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151</v>
      </c>
      <c r="AU257" s="242" t="s">
        <v>89</v>
      </c>
      <c r="AV257" s="12" t="s">
        <v>87</v>
      </c>
      <c r="AW257" s="12" t="s">
        <v>41</v>
      </c>
      <c r="AX257" s="12" t="s">
        <v>80</v>
      </c>
      <c r="AY257" s="242" t="s">
        <v>137</v>
      </c>
    </row>
    <row r="258" s="13" customFormat="1">
      <c r="B258" s="243"/>
      <c r="C258" s="244"/>
      <c r="D258" s="230" t="s">
        <v>151</v>
      </c>
      <c r="E258" s="245" t="s">
        <v>39</v>
      </c>
      <c r="F258" s="246" t="s">
        <v>317</v>
      </c>
      <c r="G258" s="244"/>
      <c r="H258" s="247">
        <v>162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AT258" s="253" t="s">
        <v>151</v>
      </c>
      <c r="AU258" s="253" t="s">
        <v>89</v>
      </c>
      <c r="AV258" s="13" t="s">
        <v>89</v>
      </c>
      <c r="AW258" s="13" t="s">
        <v>41</v>
      </c>
      <c r="AX258" s="13" t="s">
        <v>80</v>
      </c>
      <c r="AY258" s="253" t="s">
        <v>137</v>
      </c>
    </row>
    <row r="259" s="12" customFormat="1">
      <c r="B259" s="233"/>
      <c r="C259" s="234"/>
      <c r="D259" s="230" t="s">
        <v>151</v>
      </c>
      <c r="E259" s="235" t="s">
        <v>39</v>
      </c>
      <c r="F259" s="236" t="s">
        <v>318</v>
      </c>
      <c r="G259" s="234"/>
      <c r="H259" s="235" t="s">
        <v>39</v>
      </c>
      <c r="I259" s="237"/>
      <c r="J259" s="234"/>
      <c r="K259" s="234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151</v>
      </c>
      <c r="AU259" s="242" t="s">
        <v>89</v>
      </c>
      <c r="AV259" s="12" t="s">
        <v>87</v>
      </c>
      <c r="AW259" s="12" t="s">
        <v>41</v>
      </c>
      <c r="AX259" s="12" t="s">
        <v>80</v>
      </c>
      <c r="AY259" s="242" t="s">
        <v>137</v>
      </c>
    </row>
    <row r="260" s="13" customFormat="1">
      <c r="B260" s="243"/>
      <c r="C260" s="244"/>
      <c r="D260" s="230" t="s">
        <v>151</v>
      </c>
      <c r="E260" s="245" t="s">
        <v>39</v>
      </c>
      <c r="F260" s="246" t="s">
        <v>319</v>
      </c>
      <c r="G260" s="244"/>
      <c r="H260" s="247">
        <v>16.5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151</v>
      </c>
      <c r="AU260" s="253" t="s">
        <v>89</v>
      </c>
      <c r="AV260" s="13" t="s">
        <v>89</v>
      </c>
      <c r="AW260" s="13" t="s">
        <v>41</v>
      </c>
      <c r="AX260" s="13" t="s">
        <v>80</v>
      </c>
      <c r="AY260" s="253" t="s">
        <v>137</v>
      </c>
    </row>
    <row r="261" s="12" customFormat="1">
      <c r="B261" s="233"/>
      <c r="C261" s="234"/>
      <c r="D261" s="230" t="s">
        <v>151</v>
      </c>
      <c r="E261" s="235" t="s">
        <v>39</v>
      </c>
      <c r="F261" s="236" t="s">
        <v>320</v>
      </c>
      <c r="G261" s="234"/>
      <c r="H261" s="235" t="s">
        <v>39</v>
      </c>
      <c r="I261" s="237"/>
      <c r="J261" s="234"/>
      <c r="K261" s="234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151</v>
      </c>
      <c r="AU261" s="242" t="s">
        <v>89</v>
      </c>
      <c r="AV261" s="12" t="s">
        <v>87</v>
      </c>
      <c r="AW261" s="12" t="s">
        <v>41</v>
      </c>
      <c r="AX261" s="12" t="s">
        <v>80</v>
      </c>
      <c r="AY261" s="242" t="s">
        <v>137</v>
      </c>
    </row>
    <row r="262" s="13" customFormat="1">
      <c r="B262" s="243"/>
      <c r="C262" s="244"/>
      <c r="D262" s="230" t="s">
        <v>151</v>
      </c>
      <c r="E262" s="245" t="s">
        <v>39</v>
      </c>
      <c r="F262" s="246" t="s">
        <v>321</v>
      </c>
      <c r="G262" s="244"/>
      <c r="H262" s="247">
        <v>52.5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AT262" s="253" t="s">
        <v>151</v>
      </c>
      <c r="AU262" s="253" t="s">
        <v>89</v>
      </c>
      <c r="AV262" s="13" t="s">
        <v>89</v>
      </c>
      <c r="AW262" s="13" t="s">
        <v>41</v>
      </c>
      <c r="AX262" s="13" t="s">
        <v>80</v>
      </c>
      <c r="AY262" s="253" t="s">
        <v>137</v>
      </c>
    </row>
    <row r="263" s="14" customFormat="1">
      <c r="B263" s="254"/>
      <c r="C263" s="255"/>
      <c r="D263" s="230" t="s">
        <v>151</v>
      </c>
      <c r="E263" s="256" t="s">
        <v>39</v>
      </c>
      <c r="F263" s="257" t="s">
        <v>204</v>
      </c>
      <c r="G263" s="255"/>
      <c r="H263" s="258">
        <v>231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AT263" s="264" t="s">
        <v>151</v>
      </c>
      <c r="AU263" s="264" t="s">
        <v>89</v>
      </c>
      <c r="AV263" s="14" t="s">
        <v>145</v>
      </c>
      <c r="AW263" s="14" t="s">
        <v>41</v>
      </c>
      <c r="AX263" s="14" t="s">
        <v>87</v>
      </c>
      <c r="AY263" s="264" t="s">
        <v>137</v>
      </c>
    </row>
    <row r="264" s="1" customFormat="1" ht="22.5" customHeight="1">
      <c r="B264" s="40"/>
      <c r="C264" s="218" t="s">
        <v>322</v>
      </c>
      <c r="D264" s="218" t="s">
        <v>140</v>
      </c>
      <c r="E264" s="219" t="s">
        <v>323</v>
      </c>
      <c r="F264" s="220" t="s">
        <v>324</v>
      </c>
      <c r="G264" s="221" t="s">
        <v>143</v>
      </c>
      <c r="H264" s="222">
        <v>135</v>
      </c>
      <c r="I264" s="223"/>
      <c r="J264" s="224">
        <f>ROUND(I264*H264,2)</f>
        <v>0</v>
      </c>
      <c r="K264" s="220" t="s">
        <v>144</v>
      </c>
      <c r="L264" s="45"/>
      <c r="M264" s="225" t="s">
        <v>39</v>
      </c>
      <c r="N264" s="226" t="s">
        <v>53</v>
      </c>
      <c r="O264" s="8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AR264" s="18" t="s">
        <v>145</v>
      </c>
      <c r="AT264" s="18" t="s">
        <v>140</v>
      </c>
      <c r="AU264" s="18" t="s">
        <v>89</v>
      </c>
      <c r="AY264" s="18" t="s">
        <v>137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8" t="s">
        <v>145</v>
      </c>
      <c r="BK264" s="229">
        <f>ROUND(I264*H264,2)</f>
        <v>0</v>
      </c>
      <c r="BL264" s="18" t="s">
        <v>145</v>
      </c>
      <c r="BM264" s="18" t="s">
        <v>325</v>
      </c>
    </row>
    <row r="265" s="1" customFormat="1">
      <c r="B265" s="40"/>
      <c r="C265" s="41"/>
      <c r="D265" s="230" t="s">
        <v>147</v>
      </c>
      <c r="E265" s="41"/>
      <c r="F265" s="231" t="s">
        <v>326</v>
      </c>
      <c r="G265" s="41"/>
      <c r="H265" s="41"/>
      <c r="I265" s="145"/>
      <c r="J265" s="41"/>
      <c r="K265" s="41"/>
      <c r="L265" s="45"/>
      <c r="M265" s="232"/>
      <c r="N265" s="81"/>
      <c r="O265" s="81"/>
      <c r="P265" s="81"/>
      <c r="Q265" s="81"/>
      <c r="R265" s="81"/>
      <c r="S265" s="81"/>
      <c r="T265" s="82"/>
      <c r="AT265" s="18" t="s">
        <v>147</v>
      </c>
      <c r="AU265" s="18" t="s">
        <v>89</v>
      </c>
    </row>
    <row r="266" s="12" customFormat="1">
      <c r="B266" s="233"/>
      <c r="C266" s="234"/>
      <c r="D266" s="230" t="s">
        <v>151</v>
      </c>
      <c r="E266" s="235" t="s">
        <v>39</v>
      </c>
      <c r="F266" s="236" t="s">
        <v>316</v>
      </c>
      <c r="G266" s="234"/>
      <c r="H266" s="235" t="s">
        <v>39</v>
      </c>
      <c r="I266" s="237"/>
      <c r="J266" s="234"/>
      <c r="K266" s="234"/>
      <c r="L266" s="238"/>
      <c r="M266" s="239"/>
      <c r="N266" s="240"/>
      <c r="O266" s="240"/>
      <c r="P266" s="240"/>
      <c r="Q266" s="240"/>
      <c r="R266" s="240"/>
      <c r="S266" s="240"/>
      <c r="T266" s="241"/>
      <c r="AT266" s="242" t="s">
        <v>151</v>
      </c>
      <c r="AU266" s="242" t="s">
        <v>89</v>
      </c>
      <c r="AV266" s="12" t="s">
        <v>87</v>
      </c>
      <c r="AW266" s="12" t="s">
        <v>41</v>
      </c>
      <c r="AX266" s="12" t="s">
        <v>80</v>
      </c>
      <c r="AY266" s="242" t="s">
        <v>137</v>
      </c>
    </row>
    <row r="267" s="13" customFormat="1">
      <c r="B267" s="243"/>
      <c r="C267" s="244"/>
      <c r="D267" s="230" t="s">
        <v>151</v>
      </c>
      <c r="E267" s="245" t="s">
        <v>39</v>
      </c>
      <c r="F267" s="246" t="s">
        <v>327</v>
      </c>
      <c r="G267" s="244"/>
      <c r="H267" s="247">
        <v>135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AT267" s="253" t="s">
        <v>151</v>
      </c>
      <c r="AU267" s="253" t="s">
        <v>89</v>
      </c>
      <c r="AV267" s="13" t="s">
        <v>89</v>
      </c>
      <c r="AW267" s="13" t="s">
        <v>41</v>
      </c>
      <c r="AX267" s="13" t="s">
        <v>80</v>
      </c>
      <c r="AY267" s="253" t="s">
        <v>137</v>
      </c>
    </row>
    <row r="268" s="14" customFormat="1">
      <c r="B268" s="254"/>
      <c r="C268" s="255"/>
      <c r="D268" s="230" t="s">
        <v>151</v>
      </c>
      <c r="E268" s="256" t="s">
        <v>39</v>
      </c>
      <c r="F268" s="257" t="s">
        <v>204</v>
      </c>
      <c r="G268" s="255"/>
      <c r="H268" s="258">
        <v>135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AT268" s="264" t="s">
        <v>151</v>
      </c>
      <c r="AU268" s="264" t="s">
        <v>89</v>
      </c>
      <c r="AV268" s="14" t="s">
        <v>145</v>
      </c>
      <c r="AW268" s="14" t="s">
        <v>41</v>
      </c>
      <c r="AX268" s="14" t="s">
        <v>87</v>
      </c>
      <c r="AY268" s="264" t="s">
        <v>137</v>
      </c>
    </row>
    <row r="269" s="1" customFormat="1" ht="22.5" customHeight="1">
      <c r="B269" s="40"/>
      <c r="C269" s="265" t="s">
        <v>328</v>
      </c>
      <c r="D269" s="265" t="s">
        <v>329</v>
      </c>
      <c r="E269" s="266" t="s">
        <v>330</v>
      </c>
      <c r="F269" s="267" t="s">
        <v>331</v>
      </c>
      <c r="G269" s="268" t="s">
        <v>185</v>
      </c>
      <c r="H269" s="269">
        <v>550</v>
      </c>
      <c r="I269" s="270"/>
      <c r="J269" s="271">
        <f>ROUND(I269*H269,2)</f>
        <v>0</v>
      </c>
      <c r="K269" s="267" t="s">
        <v>144</v>
      </c>
      <c r="L269" s="272"/>
      <c r="M269" s="273" t="s">
        <v>39</v>
      </c>
      <c r="N269" s="274" t="s">
        <v>53</v>
      </c>
      <c r="O269" s="81"/>
      <c r="P269" s="227">
        <f>O269*H269</f>
        <v>0</v>
      </c>
      <c r="Q269" s="227">
        <v>0.043999999999999997</v>
      </c>
      <c r="R269" s="227">
        <f>Q269*H269</f>
        <v>24.199999999999999</v>
      </c>
      <c r="S269" s="227">
        <v>0</v>
      </c>
      <c r="T269" s="228">
        <f>S269*H269</f>
        <v>0</v>
      </c>
      <c r="AR269" s="18" t="s">
        <v>208</v>
      </c>
      <c r="AT269" s="18" t="s">
        <v>329</v>
      </c>
      <c r="AU269" s="18" t="s">
        <v>89</v>
      </c>
      <c r="AY269" s="18" t="s">
        <v>137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145</v>
      </c>
      <c r="BK269" s="229">
        <f>ROUND(I269*H269,2)</f>
        <v>0</v>
      </c>
      <c r="BL269" s="18" t="s">
        <v>145</v>
      </c>
      <c r="BM269" s="18" t="s">
        <v>332</v>
      </c>
    </row>
    <row r="270" s="12" customFormat="1">
      <c r="B270" s="233"/>
      <c r="C270" s="234"/>
      <c r="D270" s="230" t="s">
        <v>151</v>
      </c>
      <c r="E270" s="235" t="s">
        <v>39</v>
      </c>
      <c r="F270" s="236" t="s">
        <v>333</v>
      </c>
      <c r="G270" s="234"/>
      <c r="H270" s="235" t="s">
        <v>39</v>
      </c>
      <c r="I270" s="237"/>
      <c r="J270" s="234"/>
      <c r="K270" s="234"/>
      <c r="L270" s="238"/>
      <c r="M270" s="239"/>
      <c r="N270" s="240"/>
      <c r="O270" s="240"/>
      <c r="P270" s="240"/>
      <c r="Q270" s="240"/>
      <c r="R270" s="240"/>
      <c r="S270" s="240"/>
      <c r="T270" s="241"/>
      <c r="AT270" s="242" t="s">
        <v>151</v>
      </c>
      <c r="AU270" s="242" t="s">
        <v>89</v>
      </c>
      <c r="AV270" s="12" t="s">
        <v>87</v>
      </c>
      <c r="AW270" s="12" t="s">
        <v>41</v>
      </c>
      <c r="AX270" s="12" t="s">
        <v>80</v>
      </c>
      <c r="AY270" s="242" t="s">
        <v>137</v>
      </c>
    </row>
    <row r="271" s="13" customFormat="1">
      <c r="B271" s="243"/>
      <c r="C271" s="244"/>
      <c r="D271" s="230" t="s">
        <v>151</v>
      </c>
      <c r="E271" s="245" t="s">
        <v>39</v>
      </c>
      <c r="F271" s="246" t="s">
        <v>334</v>
      </c>
      <c r="G271" s="244"/>
      <c r="H271" s="247">
        <v>330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AT271" s="253" t="s">
        <v>151</v>
      </c>
      <c r="AU271" s="253" t="s">
        <v>89</v>
      </c>
      <c r="AV271" s="13" t="s">
        <v>89</v>
      </c>
      <c r="AW271" s="13" t="s">
        <v>41</v>
      </c>
      <c r="AX271" s="13" t="s">
        <v>80</v>
      </c>
      <c r="AY271" s="253" t="s">
        <v>137</v>
      </c>
    </row>
    <row r="272" s="12" customFormat="1">
      <c r="B272" s="233"/>
      <c r="C272" s="234"/>
      <c r="D272" s="230" t="s">
        <v>151</v>
      </c>
      <c r="E272" s="235" t="s">
        <v>39</v>
      </c>
      <c r="F272" s="236" t="s">
        <v>335</v>
      </c>
      <c r="G272" s="234"/>
      <c r="H272" s="235" t="s">
        <v>39</v>
      </c>
      <c r="I272" s="237"/>
      <c r="J272" s="234"/>
      <c r="K272" s="234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151</v>
      </c>
      <c r="AU272" s="242" t="s">
        <v>89</v>
      </c>
      <c r="AV272" s="12" t="s">
        <v>87</v>
      </c>
      <c r="AW272" s="12" t="s">
        <v>41</v>
      </c>
      <c r="AX272" s="12" t="s">
        <v>80</v>
      </c>
      <c r="AY272" s="242" t="s">
        <v>137</v>
      </c>
    </row>
    <row r="273" s="13" customFormat="1">
      <c r="B273" s="243"/>
      <c r="C273" s="244"/>
      <c r="D273" s="230" t="s">
        <v>151</v>
      </c>
      <c r="E273" s="245" t="s">
        <v>39</v>
      </c>
      <c r="F273" s="246" t="s">
        <v>336</v>
      </c>
      <c r="G273" s="244"/>
      <c r="H273" s="247">
        <v>220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AT273" s="253" t="s">
        <v>151</v>
      </c>
      <c r="AU273" s="253" t="s">
        <v>89</v>
      </c>
      <c r="AV273" s="13" t="s">
        <v>89</v>
      </c>
      <c r="AW273" s="13" t="s">
        <v>41</v>
      </c>
      <c r="AX273" s="13" t="s">
        <v>80</v>
      </c>
      <c r="AY273" s="253" t="s">
        <v>137</v>
      </c>
    </row>
    <row r="274" s="14" customFormat="1">
      <c r="B274" s="254"/>
      <c r="C274" s="255"/>
      <c r="D274" s="230" t="s">
        <v>151</v>
      </c>
      <c r="E274" s="256" t="s">
        <v>39</v>
      </c>
      <c r="F274" s="257" t="s">
        <v>204</v>
      </c>
      <c r="G274" s="255"/>
      <c r="H274" s="258">
        <v>550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AT274" s="264" t="s">
        <v>151</v>
      </c>
      <c r="AU274" s="264" t="s">
        <v>89</v>
      </c>
      <c r="AV274" s="14" t="s">
        <v>145</v>
      </c>
      <c r="AW274" s="14" t="s">
        <v>41</v>
      </c>
      <c r="AX274" s="14" t="s">
        <v>87</v>
      </c>
      <c r="AY274" s="264" t="s">
        <v>137</v>
      </c>
    </row>
    <row r="275" s="1" customFormat="1" ht="22.5" customHeight="1">
      <c r="B275" s="40"/>
      <c r="C275" s="265" t="s">
        <v>7</v>
      </c>
      <c r="D275" s="265" t="s">
        <v>329</v>
      </c>
      <c r="E275" s="266" t="s">
        <v>337</v>
      </c>
      <c r="F275" s="267" t="s">
        <v>338</v>
      </c>
      <c r="G275" s="268" t="s">
        <v>262</v>
      </c>
      <c r="H275" s="269">
        <v>10</v>
      </c>
      <c r="I275" s="270"/>
      <c r="J275" s="271">
        <f>ROUND(I275*H275,2)</f>
        <v>0</v>
      </c>
      <c r="K275" s="267" t="s">
        <v>144</v>
      </c>
      <c r="L275" s="272"/>
      <c r="M275" s="273" t="s">
        <v>39</v>
      </c>
      <c r="N275" s="274" t="s">
        <v>53</v>
      </c>
      <c r="O275" s="8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AR275" s="18" t="s">
        <v>208</v>
      </c>
      <c r="AT275" s="18" t="s">
        <v>329</v>
      </c>
      <c r="AU275" s="18" t="s">
        <v>89</v>
      </c>
      <c r="AY275" s="18" t="s">
        <v>137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8" t="s">
        <v>145</v>
      </c>
      <c r="BK275" s="229">
        <f>ROUND(I275*H275,2)</f>
        <v>0</v>
      </c>
      <c r="BL275" s="18" t="s">
        <v>145</v>
      </c>
      <c r="BM275" s="18" t="s">
        <v>339</v>
      </c>
    </row>
    <row r="276" s="1" customFormat="1" ht="22.5" customHeight="1">
      <c r="B276" s="40"/>
      <c r="C276" s="265" t="s">
        <v>340</v>
      </c>
      <c r="D276" s="265" t="s">
        <v>329</v>
      </c>
      <c r="E276" s="266" t="s">
        <v>341</v>
      </c>
      <c r="F276" s="267" t="s">
        <v>342</v>
      </c>
      <c r="G276" s="268" t="s">
        <v>232</v>
      </c>
      <c r="H276" s="269">
        <v>15.132</v>
      </c>
      <c r="I276" s="270"/>
      <c r="J276" s="271">
        <f>ROUND(I276*H276,2)</f>
        <v>0</v>
      </c>
      <c r="K276" s="267" t="s">
        <v>144</v>
      </c>
      <c r="L276" s="272"/>
      <c r="M276" s="273" t="s">
        <v>39</v>
      </c>
      <c r="N276" s="274" t="s">
        <v>53</v>
      </c>
      <c r="O276" s="81"/>
      <c r="P276" s="227">
        <f>O276*H276</f>
        <v>0</v>
      </c>
      <c r="Q276" s="227">
        <v>2.234</v>
      </c>
      <c r="R276" s="227">
        <f>Q276*H276</f>
        <v>33.804887999999998</v>
      </c>
      <c r="S276" s="227">
        <v>0</v>
      </c>
      <c r="T276" s="228">
        <f>S276*H276</f>
        <v>0</v>
      </c>
      <c r="AR276" s="18" t="s">
        <v>208</v>
      </c>
      <c r="AT276" s="18" t="s">
        <v>329</v>
      </c>
      <c r="AU276" s="18" t="s">
        <v>89</v>
      </c>
      <c r="AY276" s="18" t="s">
        <v>137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8" t="s">
        <v>145</v>
      </c>
      <c r="BK276" s="229">
        <f>ROUND(I276*H276,2)</f>
        <v>0</v>
      </c>
      <c r="BL276" s="18" t="s">
        <v>145</v>
      </c>
      <c r="BM276" s="18" t="s">
        <v>343</v>
      </c>
    </row>
    <row r="277" s="12" customFormat="1">
      <c r="B277" s="233"/>
      <c r="C277" s="234"/>
      <c r="D277" s="230" t="s">
        <v>151</v>
      </c>
      <c r="E277" s="235" t="s">
        <v>39</v>
      </c>
      <c r="F277" s="236" t="s">
        <v>344</v>
      </c>
      <c r="G277" s="234"/>
      <c r="H277" s="235" t="s">
        <v>39</v>
      </c>
      <c r="I277" s="237"/>
      <c r="J277" s="234"/>
      <c r="K277" s="234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151</v>
      </c>
      <c r="AU277" s="242" t="s">
        <v>89</v>
      </c>
      <c r="AV277" s="12" t="s">
        <v>87</v>
      </c>
      <c r="AW277" s="12" t="s">
        <v>41</v>
      </c>
      <c r="AX277" s="12" t="s">
        <v>80</v>
      </c>
      <c r="AY277" s="242" t="s">
        <v>137</v>
      </c>
    </row>
    <row r="278" s="13" customFormat="1">
      <c r="B278" s="243"/>
      <c r="C278" s="244"/>
      <c r="D278" s="230" t="s">
        <v>151</v>
      </c>
      <c r="E278" s="245" t="s">
        <v>39</v>
      </c>
      <c r="F278" s="246" t="s">
        <v>345</v>
      </c>
      <c r="G278" s="244"/>
      <c r="H278" s="247">
        <v>4.3070000000000004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151</v>
      </c>
      <c r="AU278" s="253" t="s">
        <v>89</v>
      </c>
      <c r="AV278" s="13" t="s">
        <v>89</v>
      </c>
      <c r="AW278" s="13" t="s">
        <v>41</v>
      </c>
      <c r="AX278" s="13" t="s">
        <v>80</v>
      </c>
      <c r="AY278" s="253" t="s">
        <v>137</v>
      </c>
    </row>
    <row r="279" s="12" customFormat="1">
      <c r="B279" s="233"/>
      <c r="C279" s="234"/>
      <c r="D279" s="230" t="s">
        <v>151</v>
      </c>
      <c r="E279" s="235" t="s">
        <v>39</v>
      </c>
      <c r="F279" s="236" t="s">
        <v>346</v>
      </c>
      <c r="G279" s="234"/>
      <c r="H279" s="235" t="s">
        <v>39</v>
      </c>
      <c r="I279" s="237"/>
      <c r="J279" s="234"/>
      <c r="K279" s="234"/>
      <c r="L279" s="238"/>
      <c r="M279" s="239"/>
      <c r="N279" s="240"/>
      <c r="O279" s="240"/>
      <c r="P279" s="240"/>
      <c r="Q279" s="240"/>
      <c r="R279" s="240"/>
      <c r="S279" s="240"/>
      <c r="T279" s="241"/>
      <c r="AT279" s="242" t="s">
        <v>151</v>
      </c>
      <c r="AU279" s="242" t="s">
        <v>89</v>
      </c>
      <c r="AV279" s="12" t="s">
        <v>87</v>
      </c>
      <c r="AW279" s="12" t="s">
        <v>41</v>
      </c>
      <c r="AX279" s="12" t="s">
        <v>80</v>
      </c>
      <c r="AY279" s="242" t="s">
        <v>137</v>
      </c>
    </row>
    <row r="280" s="13" customFormat="1">
      <c r="B280" s="243"/>
      <c r="C280" s="244"/>
      <c r="D280" s="230" t="s">
        <v>151</v>
      </c>
      <c r="E280" s="245" t="s">
        <v>39</v>
      </c>
      <c r="F280" s="246" t="s">
        <v>347</v>
      </c>
      <c r="G280" s="244"/>
      <c r="H280" s="247">
        <v>10.725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AT280" s="253" t="s">
        <v>151</v>
      </c>
      <c r="AU280" s="253" t="s">
        <v>89</v>
      </c>
      <c r="AV280" s="13" t="s">
        <v>89</v>
      </c>
      <c r="AW280" s="13" t="s">
        <v>41</v>
      </c>
      <c r="AX280" s="13" t="s">
        <v>80</v>
      </c>
      <c r="AY280" s="253" t="s">
        <v>137</v>
      </c>
    </row>
    <row r="281" s="12" customFormat="1">
      <c r="B281" s="233"/>
      <c r="C281" s="234"/>
      <c r="D281" s="230" t="s">
        <v>151</v>
      </c>
      <c r="E281" s="235" t="s">
        <v>39</v>
      </c>
      <c r="F281" s="236" t="s">
        <v>348</v>
      </c>
      <c r="G281" s="234"/>
      <c r="H281" s="235" t="s">
        <v>39</v>
      </c>
      <c r="I281" s="237"/>
      <c r="J281" s="234"/>
      <c r="K281" s="234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151</v>
      </c>
      <c r="AU281" s="242" t="s">
        <v>89</v>
      </c>
      <c r="AV281" s="12" t="s">
        <v>87</v>
      </c>
      <c r="AW281" s="12" t="s">
        <v>41</v>
      </c>
      <c r="AX281" s="12" t="s">
        <v>80</v>
      </c>
      <c r="AY281" s="242" t="s">
        <v>137</v>
      </c>
    </row>
    <row r="282" s="13" customFormat="1">
      <c r="B282" s="243"/>
      <c r="C282" s="244"/>
      <c r="D282" s="230" t="s">
        <v>151</v>
      </c>
      <c r="E282" s="245" t="s">
        <v>39</v>
      </c>
      <c r="F282" s="246" t="s">
        <v>349</v>
      </c>
      <c r="G282" s="244"/>
      <c r="H282" s="247">
        <v>0.10000000000000001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AT282" s="253" t="s">
        <v>151</v>
      </c>
      <c r="AU282" s="253" t="s">
        <v>89</v>
      </c>
      <c r="AV282" s="13" t="s">
        <v>89</v>
      </c>
      <c r="AW282" s="13" t="s">
        <v>41</v>
      </c>
      <c r="AX282" s="13" t="s">
        <v>80</v>
      </c>
      <c r="AY282" s="253" t="s">
        <v>137</v>
      </c>
    </row>
    <row r="283" s="14" customFormat="1">
      <c r="B283" s="254"/>
      <c r="C283" s="255"/>
      <c r="D283" s="230" t="s">
        <v>151</v>
      </c>
      <c r="E283" s="256" t="s">
        <v>39</v>
      </c>
      <c r="F283" s="257" t="s">
        <v>204</v>
      </c>
      <c r="G283" s="255"/>
      <c r="H283" s="258">
        <v>15.132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AT283" s="264" t="s">
        <v>151</v>
      </c>
      <c r="AU283" s="264" t="s">
        <v>89</v>
      </c>
      <c r="AV283" s="14" t="s">
        <v>145</v>
      </c>
      <c r="AW283" s="14" t="s">
        <v>41</v>
      </c>
      <c r="AX283" s="14" t="s">
        <v>87</v>
      </c>
      <c r="AY283" s="264" t="s">
        <v>137</v>
      </c>
    </row>
    <row r="284" s="1" customFormat="1" ht="22.5" customHeight="1">
      <c r="B284" s="40"/>
      <c r="C284" s="265" t="s">
        <v>350</v>
      </c>
      <c r="D284" s="265" t="s">
        <v>329</v>
      </c>
      <c r="E284" s="266" t="s">
        <v>351</v>
      </c>
      <c r="F284" s="267" t="s">
        <v>352</v>
      </c>
      <c r="G284" s="268" t="s">
        <v>103</v>
      </c>
      <c r="H284" s="269">
        <v>5.8399999999999999</v>
      </c>
      <c r="I284" s="270"/>
      <c r="J284" s="271">
        <f>ROUND(I284*H284,2)</f>
        <v>0</v>
      </c>
      <c r="K284" s="267" t="s">
        <v>144</v>
      </c>
      <c r="L284" s="272"/>
      <c r="M284" s="273" t="s">
        <v>39</v>
      </c>
      <c r="N284" s="274" t="s">
        <v>53</v>
      </c>
      <c r="O284" s="81"/>
      <c r="P284" s="227">
        <f>O284*H284</f>
        <v>0</v>
      </c>
      <c r="Q284" s="227">
        <v>1</v>
      </c>
      <c r="R284" s="227">
        <f>Q284*H284</f>
        <v>5.8399999999999999</v>
      </c>
      <c r="S284" s="227">
        <v>0</v>
      </c>
      <c r="T284" s="228">
        <f>S284*H284</f>
        <v>0</v>
      </c>
      <c r="AR284" s="18" t="s">
        <v>208</v>
      </c>
      <c r="AT284" s="18" t="s">
        <v>329</v>
      </c>
      <c r="AU284" s="18" t="s">
        <v>89</v>
      </c>
      <c r="AY284" s="18" t="s">
        <v>137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8" t="s">
        <v>145</v>
      </c>
      <c r="BK284" s="229">
        <f>ROUND(I284*H284,2)</f>
        <v>0</v>
      </c>
      <c r="BL284" s="18" t="s">
        <v>145</v>
      </c>
      <c r="BM284" s="18" t="s">
        <v>353</v>
      </c>
    </row>
    <row r="285" s="12" customFormat="1">
      <c r="B285" s="233"/>
      <c r="C285" s="234"/>
      <c r="D285" s="230" t="s">
        <v>151</v>
      </c>
      <c r="E285" s="235" t="s">
        <v>39</v>
      </c>
      <c r="F285" s="236" t="s">
        <v>354</v>
      </c>
      <c r="G285" s="234"/>
      <c r="H285" s="235" t="s">
        <v>39</v>
      </c>
      <c r="I285" s="237"/>
      <c r="J285" s="234"/>
      <c r="K285" s="234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151</v>
      </c>
      <c r="AU285" s="242" t="s">
        <v>89</v>
      </c>
      <c r="AV285" s="12" t="s">
        <v>87</v>
      </c>
      <c r="AW285" s="12" t="s">
        <v>41</v>
      </c>
      <c r="AX285" s="12" t="s">
        <v>80</v>
      </c>
      <c r="AY285" s="242" t="s">
        <v>137</v>
      </c>
    </row>
    <row r="286" s="13" customFormat="1">
      <c r="B286" s="243"/>
      <c r="C286" s="244"/>
      <c r="D286" s="230" t="s">
        <v>151</v>
      </c>
      <c r="E286" s="245" t="s">
        <v>39</v>
      </c>
      <c r="F286" s="246" t="s">
        <v>355</v>
      </c>
      <c r="G286" s="244"/>
      <c r="H286" s="247">
        <v>3.2000000000000002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AT286" s="253" t="s">
        <v>151</v>
      </c>
      <c r="AU286" s="253" t="s">
        <v>89</v>
      </c>
      <c r="AV286" s="13" t="s">
        <v>89</v>
      </c>
      <c r="AW286" s="13" t="s">
        <v>41</v>
      </c>
      <c r="AX286" s="13" t="s">
        <v>80</v>
      </c>
      <c r="AY286" s="253" t="s">
        <v>137</v>
      </c>
    </row>
    <row r="287" s="12" customFormat="1">
      <c r="B287" s="233"/>
      <c r="C287" s="234"/>
      <c r="D287" s="230" t="s">
        <v>151</v>
      </c>
      <c r="E287" s="235" t="s">
        <v>39</v>
      </c>
      <c r="F287" s="236" t="s">
        <v>356</v>
      </c>
      <c r="G287" s="234"/>
      <c r="H287" s="235" t="s">
        <v>39</v>
      </c>
      <c r="I287" s="237"/>
      <c r="J287" s="234"/>
      <c r="K287" s="234"/>
      <c r="L287" s="238"/>
      <c r="M287" s="239"/>
      <c r="N287" s="240"/>
      <c r="O287" s="240"/>
      <c r="P287" s="240"/>
      <c r="Q287" s="240"/>
      <c r="R287" s="240"/>
      <c r="S287" s="240"/>
      <c r="T287" s="241"/>
      <c r="AT287" s="242" t="s">
        <v>151</v>
      </c>
      <c r="AU287" s="242" t="s">
        <v>89</v>
      </c>
      <c r="AV287" s="12" t="s">
        <v>87</v>
      </c>
      <c r="AW287" s="12" t="s">
        <v>41</v>
      </c>
      <c r="AX287" s="12" t="s">
        <v>80</v>
      </c>
      <c r="AY287" s="242" t="s">
        <v>137</v>
      </c>
    </row>
    <row r="288" s="13" customFormat="1">
      <c r="B288" s="243"/>
      <c r="C288" s="244"/>
      <c r="D288" s="230" t="s">
        <v>151</v>
      </c>
      <c r="E288" s="245" t="s">
        <v>39</v>
      </c>
      <c r="F288" s="246" t="s">
        <v>357</v>
      </c>
      <c r="G288" s="244"/>
      <c r="H288" s="247">
        <v>2.6400000000000001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151</v>
      </c>
      <c r="AU288" s="253" t="s">
        <v>89</v>
      </c>
      <c r="AV288" s="13" t="s">
        <v>89</v>
      </c>
      <c r="AW288" s="13" t="s">
        <v>41</v>
      </c>
      <c r="AX288" s="13" t="s">
        <v>80</v>
      </c>
      <c r="AY288" s="253" t="s">
        <v>137</v>
      </c>
    </row>
    <row r="289" s="14" customFormat="1">
      <c r="B289" s="254"/>
      <c r="C289" s="255"/>
      <c r="D289" s="230" t="s">
        <v>151</v>
      </c>
      <c r="E289" s="256" t="s">
        <v>39</v>
      </c>
      <c r="F289" s="257" t="s">
        <v>204</v>
      </c>
      <c r="G289" s="255"/>
      <c r="H289" s="258">
        <v>5.8399999999999999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AT289" s="264" t="s">
        <v>151</v>
      </c>
      <c r="AU289" s="264" t="s">
        <v>89</v>
      </c>
      <c r="AV289" s="14" t="s">
        <v>145</v>
      </c>
      <c r="AW289" s="14" t="s">
        <v>41</v>
      </c>
      <c r="AX289" s="14" t="s">
        <v>87</v>
      </c>
      <c r="AY289" s="264" t="s">
        <v>137</v>
      </c>
    </row>
    <row r="290" s="11" customFormat="1" ht="25.92" customHeight="1">
      <c r="B290" s="202"/>
      <c r="C290" s="203"/>
      <c r="D290" s="204" t="s">
        <v>79</v>
      </c>
      <c r="E290" s="205" t="s">
        <v>358</v>
      </c>
      <c r="F290" s="205" t="s">
        <v>359</v>
      </c>
      <c r="G290" s="203"/>
      <c r="H290" s="203"/>
      <c r="I290" s="206"/>
      <c r="J290" s="207">
        <f>BK290</f>
        <v>0</v>
      </c>
      <c r="K290" s="203"/>
      <c r="L290" s="208"/>
      <c r="M290" s="209"/>
      <c r="N290" s="210"/>
      <c r="O290" s="210"/>
      <c r="P290" s="211">
        <f>SUM(P291:P299)</f>
        <v>0</v>
      </c>
      <c r="Q290" s="210"/>
      <c r="R290" s="211">
        <f>SUM(R291:R299)</f>
        <v>0</v>
      </c>
      <c r="S290" s="210"/>
      <c r="T290" s="212">
        <f>SUM(T291:T299)</f>
        <v>0</v>
      </c>
      <c r="AR290" s="213" t="s">
        <v>145</v>
      </c>
      <c r="AT290" s="214" t="s">
        <v>79</v>
      </c>
      <c r="AU290" s="214" t="s">
        <v>80</v>
      </c>
      <c r="AY290" s="213" t="s">
        <v>137</v>
      </c>
      <c r="BK290" s="215">
        <f>SUM(BK291:BK299)</f>
        <v>0</v>
      </c>
    </row>
    <row r="291" s="1" customFormat="1" ht="78.75" customHeight="1">
      <c r="B291" s="40"/>
      <c r="C291" s="218" t="s">
        <v>290</v>
      </c>
      <c r="D291" s="218" t="s">
        <v>140</v>
      </c>
      <c r="E291" s="219" t="s">
        <v>360</v>
      </c>
      <c r="F291" s="220" t="s">
        <v>361</v>
      </c>
      <c r="G291" s="221" t="s">
        <v>103</v>
      </c>
      <c r="H291" s="222">
        <v>28.600000000000001</v>
      </c>
      <c r="I291" s="223"/>
      <c r="J291" s="224">
        <f>ROUND(I291*H291,2)</f>
        <v>0</v>
      </c>
      <c r="K291" s="220" t="s">
        <v>144</v>
      </c>
      <c r="L291" s="45"/>
      <c r="M291" s="225" t="s">
        <v>39</v>
      </c>
      <c r="N291" s="226" t="s">
        <v>53</v>
      </c>
      <c r="O291" s="8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AR291" s="18" t="s">
        <v>362</v>
      </c>
      <c r="AT291" s="18" t="s">
        <v>140</v>
      </c>
      <c r="AU291" s="18" t="s">
        <v>87</v>
      </c>
      <c r="AY291" s="18" t="s">
        <v>137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8" t="s">
        <v>145</v>
      </c>
      <c r="BK291" s="229">
        <f>ROUND(I291*H291,2)</f>
        <v>0</v>
      </c>
      <c r="BL291" s="18" t="s">
        <v>362</v>
      </c>
      <c r="BM291" s="18" t="s">
        <v>363</v>
      </c>
    </row>
    <row r="292" s="1" customFormat="1">
      <c r="B292" s="40"/>
      <c r="C292" s="41"/>
      <c r="D292" s="230" t="s">
        <v>147</v>
      </c>
      <c r="E292" s="41"/>
      <c r="F292" s="231" t="s">
        <v>364</v>
      </c>
      <c r="G292" s="41"/>
      <c r="H292" s="41"/>
      <c r="I292" s="145"/>
      <c r="J292" s="41"/>
      <c r="K292" s="41"/>
      <c r="L292" s="45"/>
      <c r="M292" s="232"/>
      <c r="N292" s="81"/>
      <c r="O292" s="81"/>
      <c r="P292" s="81"/>
      <c r="Q292" s="81"/>
      <c r="R292" s="81"/>
      <c r="S292" s="81"/>
      <c r="T292" s="82"/>
      <c r="AT292" s="18" t="s">
        <v>147</v>
      </c>
      <c r="AU292" s="18" t="s">
        <v>87</v>
      </c>
    </row>
    <row r="293" s="12" customFormat="1">
      <c r="B293" s="233"/>
      <c r="C293" s="234"/>
      <c r="D293" s="230" t="s">
        <v>151</v>
      </c>
      <c r="E293" s="235" t="s">
        <v>39</v>
      </c>
      <c r="F293" s="236" t="s">
        <v>365</v>
      </c>
      <c r="G293" s="234"/>
      <c r="H293" s="235" t="s">
        <v>39</v>
      </c>
      <c r="I293" s="237"/>
      <c r="J293" s="234"/>
      <c r="K293" s="234"/>
      <c r="L293" s="238"/>
      <c r="M293" s="239"/>
      <c r="N293" s="240"/>
      <c r="O293" s="240"/>
      <c r="P293" s="240"/>
      <c r="Q293" s="240"/>
      <c r="R293" s="240"/>
      <c r="S293" s="240"/>
      <c r="T293" s="241"/>
      <c r="AT293" s="242" t="s">
        <v>151</v>
      </c>
      <c r="AU293" s="242" t="s">
        <v>87</v>
      </c>
      <c r="AV293" s="12" t="s">
        <v>87</v>
      </c>
      <c r="AW293" s="12" t="s">
        <v>41</v>
      </c>
      <c r="AX293" s="12" t="s">
        <v>80</v>
      </c>
      <c r="AY293" s="242" t="s">
        <v>137</v>
      </c>
    </row>
    <row r="294" s="13" customFormat="1">
      <c r="B294" s="243"/>
      <c r="C294" s="244"/>
      <c r="D294" s="230" t="s">
        <v>151</v>
      </c>
      <c r="E294" s="245" t="s">
        <v>39</v>
      </c>
      <c r="F294" s="246" t="s">
        <v>366</v>
      </c>
      <c r="G294" s="244"/>
      <c r="H294" s="247">
        <v>28.600000000000001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151</v>
      </c>
      <c r="AU294" s="253" t="s">
        <v>87</v>
      </c>
      <c r="AV294" s="13" t="s">
        <v>89</v>
      </c>
      <c r="AW294" s="13" t="s">
        <v>41</v>
      </c>
      <c r="AX294" s="13" t="s">
        <v>80</v>
      </c>
      <c r="AY294" s="253" t="s">
        <v>137</v>
      </c>
    </row>
    <row r="295" s="14" customFormat="1">
      <c r="B295" s="254"/>
      <c r="C295" s="255"/>
      <c r="D295" s="230" t="s">
        <v>151</v>
      </c>
      <c r="E295" s="256" t="s">
        <v>105</v>
      </c>
      <c r="F295" s="257" t="s">
        <v>204</v>
      </c>
      <c r="G295" s="255"/>
      <c r="H295" s="258">
        <v>28.600000000000001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151</v>
      </c>
      <c r="AU295" s="264" t="s">
        <v>87</v>
      </c>
      <c r="AV295" s="14" t="s">
        <v>145</v>
      </c>
      <c r="AW295" s="14" t="s">
        <v>41</v>
      </c>
      <c r="AX295" s="14" t="s">
        <v>87</v>
      </c>
      <c r="AY295" s="264" t="s">
        <v>137</v>
      </c>
    </row>
    <row r="296" s="1" customFormat="1" ht="33.75" customHeight="1">
      <c r="B296" s="40"/>
      <c r="C296" s="218" t="s">
        <v>367</v>
      </c>
      <c r="D296" s="218" t="s">
        <v>140</v>
      </c>
      <c r="E296" s="219" t="s">
        <v>368</v>
      </c>
      <c r="F296" s="220" t="s">
        <v>369</v>
      </c>
      <c r="G296" s="221" t="s">
        <v>103</v>
      </c>
      <c r="H296" s="222">
        <v>28.600000000000001</v>
      </c>
      <c r="I296" s="223"/>
      <c r="J296" s="224">
        <f>ROUND(I296*H296,2)</f>
        <v>0</v>
      </c>
      <c r="K296" s="220" t="s">
        <v>144</v>
      </c>
      <c r="L296" s="45"/>
      <c r="M296" s="225" t="s">
        <v>39</v>
      </c>
      <c r="N296" s="226" t="s">
        <v>53</v>
      </c>
      <c r="O296" s="8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AR296" s="18" t="s">
        <v>362</v>
      </c>
      <c r="AT296" s="18" t="s">
        <v>140</v>
      </c>
      <c r="AU296" s="18" t="s">
        <v>87</v>
      </c>
      <c r="AY296" s="18" t="s">
        <v>137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8" t="s">
        <v>145</v>
      </c>
      <c r="BK296" s="229">
        <f>ROUND(I296*H296,2)</f>
        <v>0</v>
      </c>
      <c r="BL296" s="18" t="s">
        <v>362</v>
      </c>
      <c r="BM296" s="18" t="s">
        <v>370</v>
      </c>
    </row>
    <row r="297" s="1" customFormat="1">
      <c r="B297" s="40"/>
      <c r="C297" s="41"/>
      <c r="D297" s="230" t="s">
        <v>147</v>
      </c>
      <c r="E297" s="41"/>
      <c r="F297" s="231" t="s">
        <v>371</v>
      </c>
      <c r="G297" s="41"/>
      <c r="H297" s="41"/>
      <c r="I297" s="145"/>
      <c r="J297" s="41"/>
      <c r="K297" s="41"/>
      <c r="L297" s="45"/>
      <c r="M297" s="232"/>
      <c r="N297" s="81"/>
      <c r="O297" s="81"/>
      <c r="P297" s="81"/>
      <c r="Q297" s="81"/>
      <c r="R297" s="81"/>
      <c r="S297" s="81"/>
      <c r="T297" s="82"/>
      <c r="AT297" s="18" t="s">
        <v>147</v>
      </c>
      <c r="AU297" s="18" t="s">
        <v>87</v>
      </c>
    </row>
    <row r="298" s="13" customFormat="1">
      <c r="B298" s="243"/>
      <c r="C298" s="244"/>
      <c r="D298" s="230" t="s">
        <v>151</v>
      </c>
      <c r="E298" s="245" t="s">
        <v>39</v>
      </c>
      <c r="F298" s="246" t="s">
        <v>105</v>
      </c>
      <c r="G298" s="244"/>
      <c r="H298" s="247">
        <v>28.600000000000001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151</v>
      </c>
      <c r="AU298" s="253" t="s">
        <v>87</v>
      </c>
      <c r="AV298" s="13" t="s">
        <v>89</v>
      </c>
      <c r="AW298" s="13" t="s">
        <v>41</v>
      </c>
      <c r="AX298" s="13" t="s">
        <v>80</v>
      </c>
      <c r="AY298" s="253" t="s">
        <v>137</v>
      </c>
    </row>
    <row r="299" s="14" customFormat="1">
      <c r="B299" s="254"/>
      <c r="C299" s="255"/>
      <c r="D299" s="230" t="s">
        <v>151</v>
      </c>
      <c r="E299" s="256" t="s">
        <v>39</v>
      </c>
      <c r="F299" s="257" t="s">
        <v>204</v>
      </c>
      <c r="G299" s="255"/>
      <c r="H299" s="258">
        <v>28.600000000000001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AT299" s="264" t="s">
        <v>151</v>
      </c>
      <c r="AU299" s="264" t="s">
        <v>87</v>
      </c>
      <c r="AV299" s="14" t="s">
        <v>145</v>
      </c>
      <c r="AW299" s="14" t="s">
        <v>41</v>
      </c>
      <c r="AX299" s="14" t="s">
        <v>87</v>
      </c>
      <c r="AY299" s="264" t="s">
        <v>137</v>
      </c>
    </row>
    <row r="300" s="11" customFormat="1" ht="25.92" customHeight="1">
      <c r="B300" s="202"/>
      <c r="C300" s="203"/>
      <c r="D300" s="204" t="s">
        <v>79</v>
      </c>
      <c r="E300" s="205" t="s">
        <v>99</v>
      </c>
      <c r="F300" s="205" t="s">
        <v>96</v>
      </c>
      <c r="G300" s="203"/>
      <c r="H300" s="203"/>
      <c r="I300" s="206"/>
      <c r="J300" s="207">
        <f>BK300</f>
        <v>0</v>
      </c>
      <c r="K300" s="203"/>
      <c r="L300" s="208"/>
      <c r="M300" s="209"/>
      <c r="N300" s="210"/>
      <c r="O300" s="210"/>
      <c r="P300" s="211">
        <f>SUM(P301:P328)</f>
        <v>0</v>
      </c>
      <c r="Q300" s="210"/>
      <c r="R300" s="211">
        <f>SUM(R301:R328)</f>
        <v>0</v>
      </c>
      <c r="S300" s="210"/>
      <c r="T300" s="212">
        <f>SUM(T301:T328)</f>
        <v>0</v>
      </c>
      <c r="AR300" s="213" t="s">
        <v>138</v>
      </c>
      <c r="AT300" s="214" t="s">
        <v>79</v>
      </c>
      <c r="AU300" s="214" t="s">
        <v>80</v>
      </c>
      <c r="AY300" s="213" t="s">
        <v>137</v>
      </c>
      <c r="BK300" s="215">
        <f>SUM(BK301:BK328)</f>
        <v>0</v>
      </c>
    </row>
    <row r="301" s="1" customFormat="1" ht="22.5" customHeight="1">
      <c r="B301" s="40"/>
      <c r="C301" s="218" t="s">
        <v>293</v>
      </c>
      <c r="D301" s="218" t="s">
        <v>140</v>
      </c>
      <c r="E301" s="219" t="s">
        <v>372</v>
      </c>
      <c r="F301" s="220" t="s">
        <v>373</v>
      </c>
      <c r="G301" s="221" t="s">
        <v>103</v>
      </c>
      <c r="H301" s="222">
        <v>30.800000000000001</v>
      </c>
      <c r="I301" s="223"/>
      <c r="J301" s="224">
        <f>ROUND(I301*H301,2)</f>
        <v>0</v>
      </c>
      <c r="K301" s="220" t="s">
        <v>144</v>
      </c>
      <c r="L301" s="45"/>
      <c r="M301" s="225" t="s">
        <v>39</v>
      </c>
      <c r="N301" s="226" t="s">
        <v>53</v>
      </c>
      <c r="O301" s="8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AR301" s="18" t="s">
        <v>145</v>
      </c>
      <c r="AT301" s="18" t="s">
        <v>140</v>
      </c>
      <c r="AU301" s="18" t="s">
        <v>87</v>
      </c>
      <c r="AY301" s="18" t="s">
        <v>137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8" t="s">
        <v>145</v>
      </c>
      <c r="BK301" s="229">
        <f>ROUND(I301*H301,2)</f>
        <v>0</v>
      </c>
      <c r="BL301" s="18" t="s">
        <v>145</v>
      </c>
      <c r="BM301" s="18" t="s">
        <v>374</v>
      </c>
    </row>
    <row r="302" s="1" customFormat="1">
      <c r="B302" s="40"/>
      <c r="C302" s="41"/>
      <c r="D302" s="230" t="s">
        <v>147</v>
      </c>
      <c r="E302" s="41"/>
      <c r="F302" s="231" t="s">
        <v>375</v>
      </c>
      <c r="G302" s="41"/>
      <c r="H302" s="41"/>
      <c r="I302" s="145"/>
      <c r="J302" s="41"/>
      <c r="K302" s="41"/>
      <c r="L302" s="45"/>
      <c r="M302" s="232"/>
      <c r="N302" s="81"/>
      <c r="O302" s="81"/>
      <c r="P302" s="81"/>
      <c r="Q302" s="81"/>
      <c r="R302" s="81"/>
      <c r="S302" s="81"/>
      <c r="T302" s="82"/>
      <c r="AT302" s="18" t="s">
        <v>147</v>
      </c>
      <c r="AU302" s="18" t="s">
        <v>87</v>
      </c>
    </row>
    <row r="303" s="1" customFormat="1">
      <c r="B303" s="40"/>
      <c r="C303" s="41"/>
      <c r="D303" s="230" t="s">
        <v>149</v>
      </c>
      <c r="E303" s="41"/>
      <c r="F303" s="231" t="s">
        <v>376</v>
      </c>
      <c r="G303" s="41"/>
      <c r="H303" s="41"/>
      <c r="I303" s="145"/>
      <c r="J303" s="41"/>
      <c r="K303" s="41"/>
      <c r="L303" s="45"/>
      <c r="M303" s="232"/>
      <c r="N303" s="81"/>
      <c r="O303" s="81"/>
      <c r="P303" s="81"/>
      <c r="Q303" s="81"/>
      <c r="R303" s="81"/>
      <c r="S303" s="81"/>
      <c r="T303" s="82"/>
      <c r="AT303" s="18" t="s">
        <v>149</v>
      </c>
      <c r="AU303" s="18" t="s">
        <v>87</v>
      </c>
    </row>
    <row r="304" s="13" customFormat="1">
      <c r="B304" s="243"/>
      <c r="C304" s="244"/>
      <c r="D304" s="230" t="s">
        <v>151</v>
      </c>
      <c r="E304" s="245" t="s">
        <v>39</v>
      </c>
      <c r="F304" s="246" t="s">
        <v>377</v>
      </c>
      <c r="G304" s="244"/>
      <c r="H304" s="247">
        <v>30.800000000000001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AT304" s="253" t="s">
        <v>151</v>
      </c>
      <c r="AU304" s="253" t="s">
        <v>87</v>
      </c>
      <c r="AV304" s="13" t="s">
        <v>89</v>
      </c>
      <c r="AW304" s="13" t="s">
        <v>41</v>
      </c>
      <c r="AX304" s="13" t="s">
        <v>80</v>
      </c>
      <c r="AY304" s="253" t="s">
        <v>137</v>
      </c>
    </row>
    <row r="305" s="14" customFormat="1">
      <c r="B305" s="254"/>
      <c r="C305" s="255"/>
      <c r="D305" s="230" t="s">
        <v>151</v>
      </c>
      <c r="E305" s="256" t="s">
        <v>39</v>
      </c>
      <c r="F305" s="257" t="s">
        <v>204</v>
      </c>
      <c r="G305" s="255"/>
      <c r="H305" s="258">
        <v>30.800000000000001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AT305" s="264" t="s">
        <v>151</v>
      </c>
      <c r="AU305" s="264" t="s">
        <v>87</v>
      </c>
      <c r="AV305" s="14" t="s">
        <v>145</v>
      </c>
      <c r="AW305" s="14" t="s">
        <v>41</v>
      </c>
      <c r="AX305" s="14" t="s">
        <v>87</v>
      </c>
      <c r="AY305" s="264" t="s">
        <v>137</v>
      </c>
    </row>
    <row r="306" s="1" customFormat="1" ht="78.75" customHeight="1">
      <c r="B306" s="40"/>
      <c r="C306" s="218" t="s">
        <v>378</v>
      </c>
      <c r="D306" s="218" t="s">
        <v>140</v>
      </c>
      <c r="E306" s="219" t="s">
        <v>379</v>
      </c>
      <c r="F306" s="220" t="s">
        <v>380</v>
      </c>
      <c r="G306" s="221" t="s">
        <v>103</v>
      </c>
      <c r="H306" s="222">
        <v>4089.1199999999999</v>
      </c>
      <c r="I306" s="223"/>
      <c r="J306" s="224">
        <f>ROUND(I306*H306,2)</f>
        <v>0</v>
      </c>
      <c r="K306" s="220" t="s">
        <v>144</v>
      </c>
      <c r="L306" s="45"/>
      <c r="M306" s="225" t="s">
        <v>39</v>
      </c>
      <c r="N306" s="226" t="s">
        <v>53</v>
      </c>
      <c r="O306" s="8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AR306" s="18" t="s">
        <v>145</v>
      </c>
      <c r="AT306" s="18" t="s">
        <v>140</v>
      </c>
      <c r="AU306" s="18" t="s">
        <v>87</v>
      </c>
      <c r="AY306" s="18" t="s">
        <v>137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8" t="s">
        <v>145</v>
      </c>
      <c r="BK306" s="229">
        <f>ROUND(I306*H306,2)</f>
        <v>0</v>
      </c>
      <c r="BL306" s="18" t="s">
        <v>145</v>
      </c>
      <c r="BM306" s="18" t="s">
        <v>381</v>
      </c>
    </row>
    <row r="307" s="1" customFormat="1">
      <c r="B307" s="40"/>
      <c r="C307" s="41"/>
      <c r="D307" s="230" t="s">
        <v>147</v>
      </c>
      <c r="E307" s="41"/>
      <c r="F307" s="231" t="s">
        <v>364</v>
      </c>
      <c r="G307" s="41"/>
      <c r="H307" s="41"/>
      <c r="I307" s="145"/>
      <c r="J307" s="41"/>
      <c r="K307" s="41"/>
      <c r="L307" s="45"/>
      <c r="M307" s="232"/>
      <c r="N307" s="81"/>
      <c r="O307" s="81"/>
      <c r="P307" s="81"/>
      <c r="Q307" s="81"/>
      <c r="R307" s="81"/>
      <c r="S307" s="81"/>
      <c r="T307" s="82"/>
      <c r="AT307" s="18" t="s">
        <v>147</v>
      </c>
      <c r="AU307" s="18" t="s">
        <v>87</v>
      </c>
    </row>
    <row r="308" s="13" customFormat="1">
      <c r="B308" s="243"/>
      <c r="C308" s="244"/>
      <c r="D308" s="230" t="s">
        <v>151</v>
      </c>
      <c r="E308" s="245" t="s">
        <v>39</v>
      </c>
      <c r="F308" s="246" t="s">
        <v>101</v>
      </c>
      <c r="G308" s="244"/>
      <c r="H308" s="247">
        <v>4087.1199999999999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151</v>
      </c>
      <c r="AU308" s="253" t="s">
        <v>87</v>
      </c>
      <c r="AV308" s="13" t="s">
        <v>89</v>
      </c>
      <c r="AW308" s="13" t="s">
        <v>41</v>
      </c>
      <c r="AX308" s="13" t="s">
        <v>80</v>
      </c>
      <c r="AY308" s="253" t="s">
        <v>137</v>
      </c>
    </row>
    <row r="309" s="13" customFormat="1">
      <c r="B309" s="243"/>
      <c r="C309" s="244"/>
      <c r="D309" s="230" t="s">
        <v>151</v>
      </c>
      <c r="E309" s="245" t="s">
        <v>39</v>
      </c>
      <c r="F309" s="246" t="s">
        <v>382</v>
      </c>
      <c r="G309" s="244"/>
      <c r="H309" s="247">
        <v>2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AT309" s="253" t="s">
        <v>151</v>
      </c>
      <c r="AU309" s="253" t="s">
        <v>87</v>
      </c>
      <c r="AV309" s="13" t="s">
        <v>89</v>
      </c>
      <c r="AW309" s="13" t="s">
        <v>41</v>
      </c>
      <c r="AX309" s="13" t="s">
        <v>80</v>
      </c>
      <c r="AY309" s="253" t="s">
        <v>137</v>
      </c>
    </row>
    <row r="310" s="14" customFormat="1">
      <c r="B310" s="254"/>
      <c r="C310" s="255"/>
      <c r="D310" s="230" t="s">
        <v>151</v>
      </c>
      <c r="E310" s="256" t="s">
        <v>39</v>
      </c>
      <c r="F310" s="257" t="s">
        <v>204</v>
      </c>
      <c r="G310" s="255"/>
      <c r="H310" s="258">
        <v>4089.1199999999999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151</v>
      </c>
      <c r="AU310" s="264" t="s">
        <v>87</v>
      </c>
      <c r="AV310" s="14" t="s">
        <v>145</v>
      </c>
      <c r="AW310" s="14" t="s">
        <v>41</v>
      </c>
      <c r="AX310" s="14" t="s">
        <v>87</v>
      </c>
      <c r="AY310" s="264" t="s">
        <v>137</v>
      </c>
    </row>
    <row r="311" s="1" customFormat="1" ht="33.75" customHeight="1">
      <c r="B311" s="40"/>
      <c r="C311" s="218" t="s">
        <v>383</v>
      </c>
      <c r="D311" s="218" t="s">
        <v>140</v>
      </c>
      <c r="E311" s="219" t="s">
        <v>384</v>
      </c>
      <c r="F311" s="220" t="s">
        <v>385</v>
      </c>
      <c r="G311" s="221" t="s">
        <v>103</v>
      </c>
      <c r="H311" s="222">
        <v>4089.1199999999999</v>
      </c>
      <c r="I311" s="223"/>
      <c r="J311" s="224">
        <f>ROUND(I311*H311,2)</f>
        <v>0</v>
      </c>
      <c r="K311" s="220" t="s">
        <v>144</v>
      </c>
      <c r="L311" s="45"/>
      <c r="M311" s="225" t="s">
        <v>39</v>
      </c>
      <c r="N311" s="226" t="s">
        <v>53</v>
      </c>
      <c r="O311" s="8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AR311" s="18" t="s">
        <v>145</v>
      </c>
      <c r="AT311" s="18" t="s">
        <v>140</v>
      </c>
      <c r="AU311" s="18" t="s">
        <v>87</v>
      </c>
      <c r="AY311" s="18" t="s">
        <v>137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8" t="s">
        <v>145</v>
      </c>
      <c r="BK311" s="229">
        <f>ROUND(I311*H311,2)</f>
        <v>0</v>
      </c>
      <c r="BL311" s="18" t="s">
        <v>145</v>
      </c>
      <c r="BM311" s="18" t="s">
        <v>386</v>
      </c>
    </row>
    <row r="312" s="1" customFormat="1">
      <c r="B312" s="40"/>
      <c r="C312" s="41"/>
      <c r="D312" s="230" t="s">
        <v>147</v>
      </c>
      <c r="E312" s="41"/>
      <c r="F312" s="231" t="s">
        <v>371</v>
      </c>
      <c r="G312" s="41"/>
      <c r="H312" s="41"/>
      <c r="I312" s="145"/>
      <c r="J312" s="41"/>
      <c r="K312" s="41"/>
      <c r="L312" s="45"/>
      <c r="M312" s="232"/>
      <c r="N312" s="81"/>
      <c r="O312" s="81"/>
      <c r="P312" s="81"/>
      <c r="Q312" s="81"/>
      <c r="R312" s="81"/>
      <c r="S312" s="81"/>
      <c r="T312" s="82"/>
      <c r="AT312" s="18" t="s">
        <v>147</v>
      </c>
      <c r="AU312" s="18" t="s">
        <v>87</v>
      </c>
    </row>
    <row r="313" s="13" customFormat="1">
      <c r="B313" s="243"/>
      <c r="C313" s="244"/>
      <c r="D313" s="230" t="s">
        <v>151</v>
      </c>
      <c r="E313" s="245" t="s">
        <v>39</v>
      </c>
      <c r="F313" s="246" t="s">
        <v>101</v>
      </c>
      <c r="G313" s="244"/>
      <c r="H313" s="247">
        <v>4087.1199999999999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151</v>
      </c>
      <c r="AU313" s="253" t="s">
        <v>87</v>
      </c>
      <c r="AV313" s="13" t="s">
        <v>89</v>
      </c>
      <c r="AW313" s="13" t="s">
        <v>41</v>
      </c>
      <c r="AX313" s="13" t="s">
        <v>80</v>
      </c>
      <c r="AY313" s="253" t="s">
        <v>137</v>
      </c>
    </row>
    <row r="314" s="13" customFormat="1">
      <c r="B314" s="243"/>
      <c r="C314" s="244"/>
      <c r="D314" s="230" t="s">
        <v>151</v>
      </c>
      <c r="E314" s="245" t="s">
        <v>39</v>
      </c>
      <c r="F314" s="246" t="s">
        <v>382</v>
      </c>
      <c r="G314" s="244"/>
      <c r="H314" s="247">
        <v>2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AT314" s="253" t="s">
        <v>151</v>
      </c>
      <c r="AU314" s="253" t="s">
        <v>87</v>
      </c>
      <c r="AV314" s="13" t="s">
        <v>89</v>
      </c>
      <c r="AW314" s="13" t="s">
        <v>41</v>
      </c>
      <c r="AX314" s="13" t="s">
        <v>80</v>
      </c>
      <c r="AY314" s="253" t="s">
        <v>137</v>
      </c>
    </row>
    <row r="315" s="14" customFormat="1">
      <c r="B315" s="254"/>
      <c r="C315" s="255"/>
      <c r="D315" s="230" t="s">
        <v>151</v>
      </c>
      <c r="E315" s="256" t="s">
        <v>39</v>
      </c>
      <c r="F315" s="257" t="s">
        <v>204</v>
      </c>
      <c r="G315" s="255"/>
      <c r="H315" s="258">
        <v>4089.1199999999999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AT315" s="264" t="s">
        <v>151</v>
      </c>
      <c r="AU315" s="264" t="s">
        <v>87</v>
      </c>
      <c r="AV315" s="14" t="s">
        <v>145</v>
      </c>
      <c r="AW315" s="14" t="s">
        <v>41</v>
      </c>
      <c r="AX315" s="14" t="s">
        <v>87</v>
      </c>
      <c r="AY315" s="264" t="s">
        <v>137</v>
      </c>
    </row>
    <row r="316" s="1" customFormat="1" ht="33.75" customHeight="1">
      <c r="B316" s="40"/>
      <c r="C316" s="218" t="s">
        <v>387</v>
      </c>
      <c r="D316" s="218" t="s">
        <v>140</v>
      </c>
      <c r="E316" s="219" t="s">
        <v>388</v>
      </c>
      <c r="F316" s="220" t="s">
        <v>389</v>
      </c>
      <c r="G316" s="221" t="s">
        <v>103</v>
      </c>
      <c r="H316" s="222">
        <v>4087.1199999999999</v>
      </c>
      <c r="I316" s="223"/>
      <c r="J316" s="224">
        <f>ROUND(I316*H316,2)</f>
        <v>0</v>
      </c>
      <c r="K316" s="220" t="s">
        <v>144</v>
      </c>
      <c r="L316" s="45"/>
      <c r="M316" s="225" t="s">
        <v>39</v>
      </c>
      <c r="N316" s="226" t="s">
        <v>53</v>
      </c>
      <c r="O316" s="8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AR316" s="18" t="s">
        <v>145</v>
      </c>
      <c r="AT316" s="18" t="s">
        <v>140</v>
      </c>
      <c r="AU316" s="18" t="s">
        <v>87</v>
      </c>
      <c r="AY316" s="18" t="s">
        <v>137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8" t="s">
        <v>145</v>
      </c>
      <c r="BK316" s="229">
        <f>ROUND(I316*H316,2)</f>
        <v>0</v>
      </c>
      <c r="BL316" s="18" t="s">
        <v>145</v>
      </c>
      <c r="BM316" s="18" t="s">
        <v>390</v>
      </c>
    </row>
    <row r="317" s="1" customFormat="1">
      <c r="B317" s="40"/>
      <c r="C317" s="41"/>
      <c r="D317" s="230" t="s">
        <v>147</v>
      </c>
      <c r="E317" s="41"/>
      <c r="F317" s="231" t="s">
        <v>391</v>
      </c>
      <c r="G317" s="41"/>
      <c r="H317" s="41"/>
      <c r="I317" s="145"/>
      <c r="J317" s="41"/>
      <c r="K317" s="41"/>
      <c r="L317" s="45"/>
      <c r="M317" s="232"/>
      <c r="N317" s="81"/>
      <c r="O317" s="81"/>
      <c r="P317" s="81"/>
      <c r="Q317" s="81"/>
      <c r="R317" s="81"/>
      <c r="S317" s="81"/>
      <c r="T317" s="82"/>
      <c r="AT317" s="18" t="s">
        <v>147</v>
      </c>
      <c r="AU317" s="18" t="s">
        <v>87</v>
      </c>
    </row>
    <row r="318" s="12" customFormat="1">
      <c r="B318" s="233"/>
      <c r="C318" s="234"/>
      <c r="D318" s="230" t="s">
        <v>151</v>
      </c>
      <c r="E318" s="235" t="s">
        <v>39</v>
      </c>
      <c r="F318" s="236" t="s">
        <v>392</v>
      </c>
      <c r="G318" s="234"/>
      <c r="H318" s="235" t="s">
        <v>39</v>
      </c>
      <c r="I318" s="237"/>
      <c r="J318" s="234"/>
      <c r="K318" s="234"/>
      <c r="L318" s="238"/>
      <c r="M318" s="239"/>
      <c r="N318" s="240"/>
      <c r="O318" s="240"/>
      <c r="P318" s="240"/>
      <c r="Q318" s="240"/>
      <c r="R318" s="240"/>
      <c r="S318" s="240"/>
      <c r="T318" s="241"/>
      <c r="AT318" s="242" t="s">
        <v>151</v>
      </c>
      <c r="AU318" s="242" t="s">
        <v>87</v>
      </c>
      <c r="AV318" s="12" t="s">
        <v>87</v>
      </c>
      <c r="AW318" s="12" t="s">
        <v>41</v>
      </c>
      <c r="AX318" s="12" t="s">
        <v>80</v>
      </c>
      <c r="AY318" s="242" t="s">
        <v>137</v>
      </c>
    </row>
    <row r="319" s="13" customFormat="1">
      <c r="B319" s="243"/>
      <c r="C319" s="244"/>
      <c r="D319" s="230" t="s">
        <v>151</v>
      </c>
      <c r="E319" s="245" t="s">
        <v>39</v>
      </c>
      <c r="F319" s="246" t="s">
        <v>393</v>
      </c>
      <c r="G319" s="244"/>
      <c r="H319" s="247">
        <v>3227.1599999999999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AT319" s="253" t="s">
        <v>151</v>
      </c>
      <c r="AU319" s="253" t="s">
        <v>87</v>
      </c>
      <c r="AV319" s="13" t="s">
        <v>89</v>
      </c>
      <c r="AW319" s="13" t="s">
        <v>41</v>
      </c>
      <c r="AX319" s="13" t="s">
        <v>80</v>
      </c>
      <c r="AY319" s="253" t="s">
        <v>137</v>
      </c>
    </row>
    <row r="320" s="12" customFormat="1">
      <c r="B320" s="233"/>
      <c r="C320" s="234"/>
      <c r="D320" s="230" t="s">
        <v>151</v>
      </c>
      <c r="E320" s="235" t="s">
        <v>39</v>
      </c>
      <c r="F320" s="236" t="s">
        <v>394</v>
      </c>
      <c r="G320" s="234"/>
      <c r="H320" s="235" t="s">
        <v>39</v>
      </c>
      <c r="I320" s="237"/>
      <c r="J320" s="234"/>
      <c r="K320" s="234"/>
      <c r="L320" s="238"/>
      <c r="M320" s="239"/>
      <c r="N320" s="240"/>
      <c r="O320" s="240"/>
      <c r="P320" s="240"/>
      <c r="Q320" s="240"/>
      <c r="R320" s="240"/>
      <c r="S320" s="240"/>
      <c r="T320" s="241"/>
      <c r="AT320" s="242" t="s">
        <v>151</v>
      </c>
      <c r="AU320" s="242" t="s">
        <v>87</v>
      </c>
      <c r="AV320" s="12" t="s">
        <v>87</v>
      </c>
      <c r="AW320" s="12" t="s">
        <v>41</v>
      </c>
      <c r="AX320" s="12" t="s">
        <v>80</v>
      </c>
      <c r="AY320" s="242" t="s">
        <v>137</v>
      </c>
    </row>
    <row r="321" s="13" customFormat="1">
      <c r="B321" s="243"/>
      <c r="C321" s="244"/>
      <c r="D321" s="230" t="s">
        <v>151</v>
      </c>
      <c r="E321" s="245" t="s">
        <v>39</v>
      </c>
      <c r="F321" s="246" t="s">
        <v>395</v>
      </c>
      <c r="G321" s="244"/>
      <c r="H321" s="247">
        <v>789.96000000000004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AT321" s="253" t="s">
        <v>151</v>
      </c>
      <c r="AU321" s="253" t="s">
        <v>87</v>
      </c>
      <c r="AV321" s="13" t="s">
        <v>89</v>
      </c>
      <c r="AW321" s="13" t="s">
        <v>41</v>
      </c>
      <c r="AX321" s="13" t="s">
        <v>80</v>
      </c>
      <c r="AY321" s="253" t="s">
        <v>137</v>
      </c>
    </row>
    <row r="322" s="15" customFormat="1">
      <c r="B322" s="275"/>
      <c r="C322" s="276"/>
      <c r="D322" s="230" t="s">
        <v>151</v>
      </c>
      <c r="E322" s="277" t="s">
        <v>39</v>
      </c>
      <c r="F322" s="278" t="s">
        <v>396</v>
      </c>
      <c r="G322" s="276"/>
      <c r="H322" s="279">
        <v>4017.1199999999999</v>
      </c>
      <c r="I322" s="280"/>
      <c r="J322" s="276"/>
      <c r="K322" s="276"/>
      <c r="L322" s="281"/>
      <c r="M322" s="282"/>
      <c r="N322" s="283"/>
      <c r="O322" s="283"/>
      <c r="P322" s="283"/>
      <c r="Q322" s="283"/>
      <c r="R322" s="283"/>
      <c r="S322" s="283"/>
      <c r="T322" s="284"/>
      <c r="AT322" s="285" t="s">
        <v>151</v>
      </c>
      <c r="AU322" s="285" t="s">
        <v>87</v>
      </c>
      <c r="AV322" s="15" t="s">
        <v>189</v>
      </c>
      <c r="AW322" s="15" t="s">
        <v>41</v>
      </c>
      <c r="AX322" s="15" t="s">
        <v>80</v>
      </c>
      <c r="AY322" s="285" t="s">
        <v>137</v>
      </c>
    </row>
    <row r="323" s="12" customFormat="1">
      <c r="B323" s="233"/>
      <c r="C323" s="234"/>
      <c r="D323" s="230" t="s">
        <v>151</v>
      </c>
      <c r="E323" s="235" t="s">
        <v>39</v>
      </c>
      <c r="F323" s="236" t="s">
        <v>397</v>
      </c>
      <c r="G323" s="234"/>
      <c r="H323" s="235" t="s">
        <v>39</v>
      </c>
      <c r="I323" s="237"/>
      <c r="J323" s="234"/>
      <c r="K323" s="234"/>
      <c r="L323" s="238"/>
      <c r="M323" s="239"/>
      <c r="N323" s="240"/>
      <c r="O323" s="240"/>
      <c r="P323" s="240"/>
      <c r="Q323" s="240"/>
      <c r="R323" s="240"/>
      <c r="S323" s="240"/>
      <c r="T323" s="241"/>
      <c r="AT323" s="242" t="s">
        <v>151</v>
      </c>
      <c r="AU323" s="242" t="s">
        <v>87</v>
      </c>
      <c r="AV323" s="12" t="s">
        <v>87</v>
      </c>
      <c r="AW323" s="12" t="s">
        <v>41</v>
      </c>
      <c r="AX323" s="12" t="s">
        <v>80</v>
      </c>
      <c r="AY323" s="242" t="s">
        <v>137</v>
      </c>
    </row>
    <row r="324" s="13" customFormat="1">
      <c r="B324" s="243"/>
      <c r="C324" s="244"/>
      <c r="D324" s="230" t="s">
        <v>151</v>
      </c>
      <c r="E324" s="245" t="s">
        <v>39</v>
      </c>
      <c r="F324" s="246" t="s">
        <v>398</v>
      </c>
      <c r="G324" s="244"/>
      <c r="H324" s="247">
        <v>70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AT324" s="253" t="s">
        <v>151</v>
      </c>
      <c r="AU324" s="253" t="s">
        <v>87</v>
      </c>
      <c r="AV324" s="13" t="s">
        <v>89</v>
      </c>
      <c r="AW324" s="13" t="s">
        <v>41</v>
      </c>
      <c r="AX324" s="13" t="s">
        <v>80</v>
      </c>
      <c r="AY324" s="253" t="s">
        <v>137</v>
      </c>
    </row>
    <row r="325" s="15" customFormat="1">
      <c r="B325" s="275"/>
      <c r="C325" s="276"/>
      <c r="D325" s="230" t="s">
        <v>151</v>
      </c>
      <c r="E325" s="277" t="s">
        <v>39</v>
      </c>
      <c r="F325" s="278" t="s">
        <v>396</v>
      </c>
      <c r="G325" s="276"/>
      <c r="H325" s="279">
        <v>70</v>
      </c>
      <c r="I325" s="280"/>
      <c r="J325" s="276"/>
      <c r="K325" s="276"/>
      <c r="L325" s="281"/>
      <c r="M325" s="282"/>
      <c r="N325" s="283"/>
      <c r="O325" s="283"/>
      <c r="P325" s="283"/>
      <c r="Q325" s="283"/>
      <c r="R325" s="283"/>
      <c r="S325" s="283"/>
      <c r="T325" s="284"/>
      <c r="AT325" s="285" t="s">
        <v>151</v>
      </c>
      <c r="AU325" s="285" t="s">
        <v>87</v>
      </c>
      <c r="AV325" s="15" t="s">
        <v>189</v>
      </c>
      <c r="AW325" s="15" t="s">
        <v>41</v>
      </c>
      <c r="AX325" s="15" t="s">
        <v>80</v>
      </c>
      <c r="AY325" s="285" t="s">
        <v>137</v>
      </c>
    </row>
    <row r="326" s="14" customFormat="1">
      <c r="B326" s="254"/>
      <c r="C326" s="255"/>
      <c r="D326" s="230" t="s">
        <v>151</v>
      </c>
      <c r="E326" s="256" t="s">
        <v>101</v>
      </c>
      <c r="F326" s="257" t="s">
        <v>204</v>
      </c>
      <c r="G326" s="255"/>
      <c r="H326" s="258">
        <v>4087.1199999999999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AT326" s="264" t="s">
        <v>151</v>
      </c>
      <c r="AU326" s="264" t="s">
        <v>87</v>
      </c>
      <c r="AV326" s="14" t="s">
        <v>145</v>
      </c>
      <c r="AW326" s="14" t="s">
        <v>41</v>
      </c>
      <c r="AX326" s="14" t="s">
        <v>87</v>
      </c>
      <c r="AY326" s="264" t="s">
        <v>137</v>
      </c>
    </row>
    <row r="327" s="1" customFormat="1" ht="33.75" customHeight="1">
      <c r="B327" s="40"/>
      <c r="C327" s="218" t="s">
        <v>399</v>
      </c>
      <c r="D327" s="218" t="s">
        <v>140</v>
      </c>
      <c r="E327" s="219" t="s">
        <v>400</v>
      </c>
      <c r="F327" s="220" t="s">
        <v>401</v>
      </c>
      <c r="G327" s="221" t="s">
        <v>103</v>
      </c>
      <c r="H327" s="222">
        <v>2</v>
      </c>
      <c r="I327" s="223"/>
      <c r="J327" s="224">
        <f>ROUND(I327*H327,2)</f>
        <v>0</v>
      </c>
      <c r="K327" s="220" t="s">
        <v>144</v>
      </c>
      <c r="L327" s="45"/>
      <c r="M327" s="225" t="s">
        <v>39</v>
      </c>
      <c r="N327" s="226" t="s">
        <v>53</v>
      </c>
      <c r="O327" s="81"/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AR327" s="18" t="s">
        <v>145</v>
      </c>
      <c r="AT327" s="18" t="s">
        <v>140</v>
      </c>
      <c r="AU327" s="18" t="s">
        <v>87</v>
      </c>
      <c r="AY327" s="18" t="s">
        <v>137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8" t="s">
        <v>145</v>
      </c>
      <c r="BK327" s="229">
        <f>ROUND(I327*H327,2)</f>
        <v>0</v>
      </c>
      <c r="BL327" s="18" t="s">
        <v>145</v>
      </c>
      <c r="BM327" s="18" t="s">
        <v>402</v>
      </c>
    </row>
    <row r="328" s="1" customFormat="1">
      <c r="B328" s="40"/>
      <c r="C328" s="41"/>
      <c r="D328" s="230" t="s">
        <v>147</v>
      </c>
      <c r="E328" s="41"/>
      <c r="F328" s="231" t="s">
        <v>391</v>
      </c>
      <c r="G328" s="41"/>
      <c r="H328" s="41"/>
      <c r="I328" s="145"/>
      <c r="J328" s="41"/>
      <c r="K328" s="41"/>
      <c r="L328" s="45"/>
      <c r="M328" s="286"/>
      <c r="N328" s="287"/>
      <c r="O328" s="287"/>
      <c r="P328" s="287"/>
      <c r="Q328" s="287"/>
      <c r="R328" s="287"/>
      <c r="S328" s="287"/>
      <c r="T328" s="288"/>
      <c r="AT328" s="18" t="s">
        <v>147</v>
      </c>
      <c r="AU328" s="18" t="s">
        <v>87</v>
      </c>
    </row>
    <row r="329" s="1" customFormat="1" ht="6.96" customHeight="1">
      <c r="B329" s="59"/>
      <c r="C329" s="60"/>
      <c r="D329" s="60"/>
      <c r="E329" s="60"/>
      <c r="F329" s="60"/>
      <c r="G329" s="60"/>
      <c r="H329" s="60"/>
      <c r="I329" s="169"/>
      <c r="J329" s="60"/>
      <c r="K329" s="60"/>
      <c r="L329" s="45"/>
    </row>
  </sheetData>
  <sheetProtection sheet="1" autoFilter="0" formatColumns="0" formatRows="0" objects="1" scenarios="1" spinCount="100000" saltValue="c0Ceo6gsJP/MPcUluUBVDmU5c/zN1d7PKmC5jhjfK7tcyK/yujC0OLp1RIsPSvNIOg8UHXe8aj44r1O6MVohGQ==" hashValue="fOqlUGWdXcpOWvJCy5v4eR5zDfI2v+lE8pDKUb8yuHHhL80HjHpYbi1PZ+Ifp8kARPJUTQueXgyqx02/sBcQjQ==" algorithmName="SHA-512" password="CC35"/>
  <autoFilter ref="C88:K3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100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</row>
    <row r="4" ht="24.96" customHeight="1">
      <c r="B4" s="21"/>
      <c r="D4" s="142" t="s">
        <v>109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Oprava odvodnění v úseku Kadaň - Kadaň-Prunéřov</v>
      </c>
      <c r="F7" s="143"/>
      <c r="G7" s="143"/>
      <c r="H7" s="143"/>
      <c r="L7" s="21"/>
    </row>
    <row r="8" ht="12" customHeight="1">
      <c r="B8" s="21"/>
      <c r="D8" s="143" t="s">
        <v>110</v>
      </c>
      <c r="L8" s="21"/>
    </row>
    <row r="9" s="1" customFormat="1" ht="16.5" customHeight="1">
      <c r="B9" s="45"/>
      <c r="E9" s="144" t="s">
        <v>403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112</v>
      </c>
      <c r="I10" s="145"/>
      <c r="L10" s="45"/>
    </row>
    <row r="11" s="1" customFormat="1" ht="36.96" customHeight="1">
      <c r="B11" s="45"/>
      <c r="E11" s="146" t="s">
        <v>404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20. 3. 2019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7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ROUND((SUM(BE86:BE93)),  2)</f>
        <v>0</v>
      </c>
      <c r="I35" s="158">
        <v>0.20999999999999999</v>
      </c>
      <c r="J35" s="157">
        <f>ROUND(((SUM(BE86:BE93))*I35),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ROUND((SUM(BF86:BF93)),  2)</f>
        <v>0</v>
      </c>
      <c r="I36" s="158">
        <v>0.14999999999999999</v>
      </c>
      <c r="J36" s="157">
        <f>ROUND(((SUM(BF86:BF93))*I36),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ROUND((SUM(BG86:BG93)),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ROUND((SUM(BH86:BH93)),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ROUND((SUM(BI86:BI93)),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114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Oprava odvodnění v úseku Kadaň - Kadaň-Prunéřov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110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403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112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Č21 - VRN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TK Kadaň - Kadaň Prunéřov</v>
      </c>
      <c r="G56" s="41"/>
      <c r="H56" s="41"/>
      <c r="I56" s="147" t="s">
        <v>24</v>
      </c>
      <c r="J56" s="69" t="str">
        <f>IF(J14="","",J14)</f>
        <v>20. 3. 2019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13.6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Střítezský Petr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115</v>
      </c>
      <c r="D61" s="175"/>
      <c r="E61" s="175"/>
      <c r="F61" s="175"/>
      <c r="G61" s="175"/>
      <c r="H61" s="175"/>
      <c r="I61" s="176"/>
      <c r="J61" s="177" t="s">
        <v>116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J86</f>
        <v>0</v>
      </c>
      <c r="K63" s="41"/>
      <c r="L63" s="45"/>
      <c r="AU63" s="18" t="s">
        <v>117</v>
      </c>
    </row>
    <row r="64" s="8" customFormat="1" ht="24.96" customHeight="1">
      <c r="B64" s="179"/>
      <c r="C64" s="180"/>
      <c r="D64" s="181" t="s">
        <v>121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5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122</v>
      </c>
      <c r="D71" s="41"/>
      <c r="E71" s="41"/>
      <c r="F71" s="41"/>
      <c r="G71" s="41"/>
      <c r="H71" s="41"/>
      <c r="I71" s="145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6.5" customHeight="1">
      <c r="B74" s="40"/>
      <c r="C74" s="41"/>
      <c r="D74" s="41"/>
      <c r="E74" s="173" t="str">
        <f>E7</f>
        <v>Oprava odvodnění v úseku Kadaň - Kadaň-Prunéřov</v>
      </c>
      <c r="F74" s="33"/>
      <c r="G74" s="33"/>
      <c r="H74" s="33"/>
      <c r="I74" s="145"/>
      <c r="J74" s="41"/>
      <c r="K74" s="41"/>
      <c r="L74" s="45"/>
    </row>
    <row r="75" ht="12" customHeight="1">
      <c r="B75" s="22"/>
      <c r="C75" s="33" t="s">
        <v>110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3" t="s">
        <v>403</v>
      </c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112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Č21 - VRN</v>
      </c>
      <c r="F78" s="41"/>
      <c r="G78" s="41"/>
      <c r="H78" s="41"/>
      <c r="I78" s="145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TK Kadaň - Kadaň Prunéřov</v>
      </c>
      <c r="G80" s="41"/>
      <c r="H80" s="41"/>
      <c r="I80" s="147" t="s">
        <v>24</v>
      </c>
      <c r="J80" s="69" t="str">
        <f>IF(J14="","",J14)</f>
        <v>20. 3. 2019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7" t="s">
        <v>38</v>
      </c>
      <c r="J82" s="38" t="str">
        <f>E23</f>
        <v xml:space="preserve"> </v>
      </c>
      <c r="K82" s="41"/>
      <c r="L82" s="45"/>
    </row>
    <row r="83" s="1" customFormat="1" ht="13.6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7" t="s">
        <v>42</v>
      </c>
      <c r="J83" s="38" t="str">
        <f>E26</f>
        <v>Ing. Střítezský Petr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0" customFormat="1" ht="29.28" customHeight="1">
      <c r="B85" s="192"/>
      <c r="C85" s="193" t="s">
        <v>123</v>
      </c>
      <c r="D85" s="194" t="s">
        <v>65</v>
      </c>
      <c r="E85" s="194" t="s">
        <v>61</v>
      </c>
      <c r="F85" s="194" t="s">
        <v>62</v>
      </c>
      <c r="G85" s="194" t="s">
        <v>124</v>
      </c>
      <c r="H85" s="194" t="s">
        <v>125</v>
      </c>
      <c r="I85" s="195" t="s">
        <v>126</v>
      </c>
      <c r="J85" s="194" t="s">
        <v>116</v>
      </c>
      <c r="K85" s="196" t="s">
        <v>127</v>
      </c>
      <c r="L85" s="197"/>
      <c r="M85" s="89" t="s">
        <v>39</v>
      </c>
      <c r="N85" s="90" t="s">
        <v>50</v>
      </c>
      <c r="O85" s="90" t="s">
        <v>128</v>
      </c>
      <c r="P85" s="90" t="s">
        <v>129</v>
      </c>
      <c r="Q85" s="90" t="s">
        <v>130</v>
      </c>
      <c r="R85" s="90" t="s">
        <v>131</v>
      </c>
      <c r="S85" s="90" t="s">
        <v>132</v>
      </c>
      <c r="T85" s="91" t="s">
        <v>133</v>
      </c>
    </row>
    <row r="86" s="1" customFormat="1" ht="22.8" customHeight="1">
      <c r="B86" s="40"/>
      <c r="C86" s="96" t="s">
        <v>134</v>
      </c>
      <c r="D86" s="41"/>
      <c r="E86" s="41"/>
      <c r="F86" s="41"/>
      <c r="G86" s="41"/>
      <c r="H86" s="41"/>
      <c r="I86" s="145"/>
      <c r="J86" s="198">
        <f>BK86</f>
        <v>0</v>
      </c>
      <c r="K86" s="41"/>
      <c r="L86" s="45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8" t="s">
        <v>79</v>
      </c>
      <c r="AU86" s="18" t="s">
        <v>117</v>
      </c>
      <c r="BK86" s="201">
        <f>BK87</f>
        <v>0</v>
      </c>
    </row>
    <row r="87" s="11" customFormat="1" ht="25.92" customHeight="1">
      <c r="B87" s="202"/>
      <c r="C87" s="203"/>
      <c r="D87" s="204" t="s">
        <v>79</v>
      </c>
      <c r="E87" s="205" t="s">
        <v>99</v>
      </c>
      <c r="F87" s="205" t="s">
        <v>96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SUM(P88:P93)</f>
        <v>0</v>
      </c>
      <c r="Q87" s="210"/>
      <c r="R87" s="211">
        <f>SUM(R88:R93)</f>
        <v>0</v>
      </c>
      <c r="S87" s="210"/>
      <c r="T87" s="212">
        <f>SUM(T88:T93)</f>
        <v>0</v>
      </c>
      <c r="AR87" s="213" t="s">
        <v>138</v>
      </c>
      <c r="AT87" s="214" t="s">
        <v>79</v>
      </c>
      <c r="AU87" s="214" t="s">
        <v>80</v>
      </c>
      <c r="AY87" s="213" t="s">
        <v>137</v>
      </c>
      <c r="BK87" s="215">
        <f>SUM(BK88:BK93)</f>
        <v>0</v>
      </c>
    </row>
    <row r="88" s="1" customFormat="1" ht="22.5" customHeight="1">
      <c r="B88" s="40"/>
      <c r="C88" s="218" t="s">
        <v>87</v>
      </c>
      <c r="D88" s="218" t="s">
        <v>140</v>
      </c>
      <c r="E88" s="219" t="s">
        <v>405</v>
      </c>
      <c r="F88" s="220" t="s">
        <v>406</v>
      </c>
      <c r="G88" s="221" t="s">
        <v>407</v>
      </c>
      <c r="H88" s="289"/>
      <c r="I88" s="223"/>
      <c r="J88" s="224">
        <f>ROUND(I88*H88,2)</f>
        <v>0</v>
      </c>
      <c r="K88" s="220" t="s">
        <v>144</v>
      </c>
      <c r="L88" s="45"/>
      <c r="M88" s="225" t="s">
        <v>39</v>
      </c>
      <c r="N88" s="226" t="s">
        <v>53</v>
      </c>
      <c r="O88" s="81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8" t="s">
        <v>145</v>
      </c>
      <c r="AT88" s="18" t="s">
        <v>140</v>
      </c>
      <c r="AU88" s="18" t="s">
        <v>87</v>
      </c>
      <c r="AY88" s="18" t="s">
        <v>137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8" t="s">
        <v>145</v>
      </c>
      <c r="BK88" s="229">
        <f>ROUND(I88*H88,2)</f>
        <v>0</v>
      </c>
      <c r="BL88" s="18" t="s">
        <v>145</v>
      </c>
      <c r="BM88" s="18" t="s">
        <v>408</v>
      </c>
    </row>
    <row r="89" s="1" customFormat="1" ht="33.75" customHeight="1">
      <c r="B89" s="40"/>
      <c r="C89" s="218" t="s">
        <v>89</v>
      </c>
      <c r="D89" s="218" t="s">
        <v>140</v>
      </c>
      <c r="E89" s="219" t="s">
        <v>409</v>
      </c>
      <c r="F89" s="220" t="s">
        <v>410</v>
      </c>
      <c r="G89" s="221" t="s">
        <v>185</v>
      </c>
      <c r="H89" s="222">
        <v>2</v>
      </c>
      <c r="I89" s="223"/>
      <c r="J89" s="224">
        <f>ROUND(I89*H89,2)</f>
        <v>0</v>
      </c>
      <c r="K89" s="220" t="s">
        <v>144</v>
      </c>
      <c r="L89" s="45"/>
      <c r="M89" s="225" t="s">
        <v>39</v>
      </c>
      <c r="N89" s="226" t="s">
        <v>53</v>
      </c>
      <c r="O89" s="81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18" t="s">
        <v>362</v>
      </c>
      <c r="AT89" s="18" t="s">
        <v>140</v>
      </c>
      <c r="AU89" s="18" t="s">
        <v>87</v>
      </c>
      <c r="AY89" s="18" t="s">
        <v>137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8" t="s">
        <v>145</v>
      </c>
      <c r="BK89" s="229">
        <f>ROUND(I89*H89,2)</f>
        <v>0</v>
      </c>
      <c r="BL89" s="18" t="s">
        <v>362</v>
      </c>
      <c r="BM89" s="18" t="s">
        <v>411</v>
      </c>
    </row>
    <row r="90" s="1" customFormat="1">
      <c r="B90" s="40"/>
      <c r="C90" s="41"/>
      <c r="D90" s="230" t="s">
        <v>147</v>
      </c>
      <c r="E90" s="41"/>
      <c r="F90" s="231" t="s">
        <v>412</v>
      </c>
      <c r="G90" s="41"/>
      <c r="H90" s="41"/>
      <c r="I90" s="145"/>
      <c r="J90" s="41"/>
      <c r="K90" s="41"/>
      <c r="L90" s="45"/>
      <c r="M90" s="232"/>
      <c r="N90" s="81"/>
      <c r="O90" s="81"/>
      <c r="P90" s="81"/>
      <c r="Q90" s="81"/>
      <c r="R90" s="81"/>
      <c r="S90" s="81"/>
      <c r="T90" s="82"/>
      <c r="AT90" s="18" t="s">
        <v>147</v>
      </c>
      <c r="AU90" s="18" t="s">
        <v>87</v>
      </c>
    </row>
    <row r="91" s="1" customFormat="1" ht="33.75" customHeight="1">
      <c r="B91" s="40"/>
      <c r="C91" s="218" t="s">
        <v>189</v>
      </c>
      <c r="D91" s="218" t="s">
        <v>140</v>
      </c>
      <c r="E91" s="219" t="s">
        <v>413</v>
      </c>
      <c r="F91" s="220" t="s">
        <v>414</v>
      </c>
      <c r="G91" s="221" t="s">
        <v>407</v>
      </c>
      <c r="H91" s="289"/>
      <c r="I91" s="223"/>
      <c r="J91" s="224">
        <f>ROUND(I91*H91,2)</f>
        <v>0</v>
      </c>
      <c r="K91" s="220" t="s">
        <v>144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362</v>
      </c>
      <c r="AT91" s="18" t="s">
        <v>140</v>
      </c>
      <c r="AU91" s="18" t="s">
        <v>87</v>
      </c>
      <c r="AY91" s="18" t="s">
        <v>137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145</v>
      </c>
      <c r="BK91" s="229">
        <f>ROUND(I91*H91,2)</f>
        <v>0</v>
      </c>
      <c r="BL91" s="18" t="s">
        <v>362</v>
      </c>
      <c r="BM91" s="18" t="s">
        <v>415</v>
      </c>
    </row>
    <row r="92" s="1" customFormat="1">
      <c r="B92" s="40"/>
      <c r="C92" s="41"/>
      <c r="D92" s="230" t="s">
        <v>147</v>
      </c>
      <c r="E92" s="41"/>
      <c r="F92" s="231" t="s">
        <v>416</v>
      </c>
      <c r="G92" s="41"/>
      <c r="H92" s="41"/>
      <c r="I92" s="145"/>
      <c r="J92" s="41"/>
      <c r="K92" s="41"/>
      <c r="L92" s="45"/>
      <c r="M92" s="232"/>
      <c r="N92" s="81"/>
      <c r="O92" s="81"/>
      <c r="P92" s="81"/>
      <c r="Q92" s="81"/>
      <c r="R92" s="81"/>
      <c r="S92" s="81"/>
      <c r="T92" s="82"/>
      <c r="AT92" s="18" t="s">
        <v>147</v>
      </c>
      <c r="AU92" s="18" t="s">
        <v>87</v>
      </c>
    </row>
    <row r="93" s="1" customFormat="1" ht="33.75" customHeight="1">
      <c r="B93" s="40"/>
      <c r="C93" s="218" t="s">
        <v>145</v>
      </c>
      <c r="D93" s="218" t="s">
        <v>140</v>
      </c>
      <c r="E93" s="219" t="s">
        <v>417</v>
      </c>
      <c r="F93" s="220" t="s">
        <v>418</v>
      </c>
      <c r="G93" s="221" t="s">
        <v>407</v>
      </c>
      <c r="H93" s="289"/>
      <c r="I93" s="223"/>
      <c r="J93" s="224">
        <f>ROUND(I93*H93,2)</f>
        <v>0</v>
      </c>
      <c r="K93" s="220" t="s">
        <v>144</v>
      </c>
      <c r="L93" s="45"/>
      <c r="M93" s="290" t="s">
        <v>39</v>
      </c>
      <c r="N93" s="291" t="s">
        <v>53</v>
      </c>
      <c r="O93" s="287"/>
      <c r="P93" s="292">
        <f>O93*H93</f>
        <v>0</v>
      </c>
      <c r="Q93" s="292">
        <v>0</v>
      </c>
      <c r="R93" s="292">
        <f>Q93*H93</f>
        <v>0</v>
      </c>
      <c r="S93" s="292">
        <v>0</v>
      </c>
      <c r="T93" s="293">
        <f>S93*H93</f>
        <v>0</v>
      </c>
      <c r="AR93" s="18" t="s">
        <v>362</v>
      </c>
      <c r="AT93" s="18" t="s">
        <v>140</v>
      </c>
      <c r="AU93" s="18" t="s">
        <v>87</v>
      </c>
      <c r="AY93" s="18" t="s">
        <v>137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8" t="s">
        <v>145</v>
      </c>
      <c r="BK93" s="229">
        <f>ROUND(I93*H93,2)</f>
        <v>0</v>
      </c>
      <c r="BL93" s="18" t="s">
        <v>362</v>
      </c>
      <c r="BM93" s="18" t="s">
        <v>419</v>
      </c>
    </row>
    <row r="94" s="1" customFormat="1" ht="6.96" customHeight="1">
      <c r="B94" s="59"/>
      <c r="C94" s="60"/>
      <c r="D94" s="60"/>
      <c r="E94" s="60"/>
      <c r="F94" s="60"/>
      <c r="G94" s="60"/>
      <c r="H94" s="60"/>
      <c r="I94" s="169"/>
      <c r="J94" s="60"/>
      <c r="K94" s="60"/>
      <c r="L94" s="45"/>
    </row>
  </sheetData>
  <sheetProtection sheet="1" autoFilter="0" formatColumns="0" formatRows="0" objects="1" scenarios="1" spinCount="100000" saltValue="oORIRGq1XxkF4INb67RgMV/Ac/xlX3HGYMY2zYGVPXhwr/toVXmlBkk95al8JQ2PLWVAFgPXNXz8BwLVmeZokQ==" hashValue="YaOnNjPolpmsUUE3nUDM/wnM0wQvpxeAyzmSiyXtLjBomxKLqU7ddvOjAj0Rzi0xhe0o2ye0giLXQmSH0WByKg==" algorithmName="SHA-512" password="CC35"/>
  <autoFilter ref="C85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4" customWidth="1"/>
    <col min="2" max="2" width="1.664063" style="294" customWidth="1"/>
    <col min="3" max="4" width="5" style="294" customWidth="1"/>
    <col min="5" max="5" width="11.67" style="294" customWidth="1"/>
    <col min="6" max="6" width="9.17" style="294" customWidth="1"/>
    <col min="7" max="7" width="5" style="294" customWidth="1"/>
    <col min="8" max="8" width="77.83" style="294" customWidth="1"/>
    <col min="9" max="10" width="20" style="294" customWidth="1"/>
    <col min="11" max="11" width="1.664063" style="294" customWidth="1"/>
  </cols>
  <sheetData>
    <row r="1" ht="37.5" customHeight="1"/>
    <row r="2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6" customFormat="1" ht="45" customHeight="1">
      <c r="B3" s="298"/>
      <c r="C3" s="299" t="s">
        <v>420</v>
      </c>
      <c r="D3" s="299"/>
      <c r="E3" s="299"/>
      <c r="F3" s="299"/>
      <c r="G3" s="299"/>
      <c r="H3" s="299"/>
      <c r="I3" s="299"/>
      <c r="J3" s="299"/>
      <c r="K3" s="300"/>
    </row>
    <row r="4" ht="25.5" customHeight="1">
      <c r="B4" s="301"/>
      <c r="C4" s="302" t="s">
        <v>421</v>
      </c>
      <c r="D4" s="302"/>
      <c r="E4" s="302"/>
      <c r="F4" s="302"/>
      <c r="G4" s="302"/>
      <c r="H4" s="302"/>
      <c r="I4" s="302"/>
      <c r="J4" s="302"/>
      <c r="K4" s="303"/>
    </row>
    <row r="5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ht="15" customHeight="1">
      <c r="B6" s="301"/>
      <c r="C6" s="305" t="s">
        <v>422</v>
      </c>
      <c r="D6" s="305"/>
      <c r="E6" s="305"/>
      <c r="F6" s="305"/>
      <c r="G6" s="305"/>
      <c r="H6" s="305"/>
      <c r="I6" s="305"/>
      <c r="J6" s="305"/>
      <c r="K6" s="303"/>
    </row>
    <row r="7" ht="15" customHeight="1">
      <c r="B7" s="306"/>
      <c r="C7" s="305" t="s">
        <v>423</v>
      </c>
      <c r="D7" s="305"/>
      <c r="E7" s="305"/>
      <c r="F7" s="305"/>
      <c r="G7" s="305"/>
      <c r="H7" s="305"/>
      <c r="I7" s="305"/>
      <c r="J7" s="305"/>
      <c r="K7" s="303"/>
    </row>
    <row r="8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ht="15" customHeight="1">
      <c r="B9" s="306"/>
      <c r="C9" s="305" t="s">
        <v>424</v>
      </c>
      <c r="D9" s="305"/>
      <c r="E9" s="305"/>
      <c r="F9" s="305"/>
      <c r="G9" s="305"/>
      <c r="H9" s="305"/>
      <c r="I9" s="305"/>
      <c r="J9" s="305"/>
      <c r="K9" s="303"/>
    </row>
    <row r="10" ht="15" customHeight="1">
      <c r="B10" s="306"/>
      <c r="C10" s="305"/>
      <c r="D10" s="305" t="s">
        <v>425</v>
      </c>
      <c r="E10" s="305"/>
      <c r="F10" s="305"/>
      <c r="G10" s="305"/>
      <c r="H10" s="305"/>
      <c r="I10" s="305"/>
      <c r="J10" s="305"/>
      <c r="K10" s="303"/>
    </row>
    <row r="11" ht="15" customHeight="1">
      <c r="B11" s="306"/>
      <c r="C11" s="307"/>
      <c r="D11" s="305" t="s">
        <v>426</v>
      </c>
      <c r="E11" s="305"/>
      <c r="F11" s="305"/>
      <c r="G11" s="305"/>
      <c r="H11" s="305"/>
      <c r="I11" s="305"/>
      <c r="J11" s="305"/>
      <c r="K11" s="303"/>
    </row>
    <row r="12" ht="15" customHeight="1">
      <c r="B12" s="306"/>
      <c r="C12" s="307"/>
      <c r="D12" s="305"/>
      <c r="E12" s="305"/>
      <c r="F12" s="305"/>
      <c r="G12" s="305"/>
      <c r="H12" s="305"/>
      <c r="I12" s="305"/>
      <c r="J12" s="305"/>
      <c r="K12" s="303"/>
    </row>
    <row r="13" ht="15" customHeight="1">
      <c r="B13" s="306"/>
      <c r="C13" s="307"/>
      <c r="D13" s="308" t="s">
        <v>427</v>
      </c>
      <c r="E13" s="305"/>
      <c r="F13" s="305"/>
      <c r="G13" s="305"/>
      <c r="H13" s="305"/>
      <c r="I13" s="305"/>
      <c r="J13" s="305"/>
      <c r="K13" s="303"/>
    </row>
    <row r="14" ht="12.75" customHeight="1">
      <c r="B14" s="306"/>
      <c r="C14" s="307"/>
      <c r="D14" s="307"/>
      <c r="E14" s="307"/>
      <c r="F14" s="307"/>
      <c r="G14" s="307"/>
      <c r="H14" s="307"/>
      <c r="I14" s="307"/>
      <c r="J14" s="307"/>
      <c r="K14" s="303"/>
    </row>
    <row r="15" ht="15" customHeight="1">
      <c r="B15" s="306"/>
      <c r="C15" s="307"/>
      <c r="D15" s="305" t="s">
        <v>428</v>
      </c>
      <c r="E15" s="305"/>
      <c r="F15" s="305"/>
      <c r="G15" s="305"/>
      <c r="H15" s="305"/>
      <c r="I15" s="305"/>
      <c r="J15" s="305"/>
      <c r="K15" s="303"/>
    </row>
    <row r="16" ht="15" customHeight="1">
      <c r="B16" s="306"/>
      <c r="C16" s="307"/>
      <c r="D16" s="305" t="s">
        <v>429</v>
      </c>
      <c r="E16" s="305"/>
      <c r="F16" s="305"/>
      <c r="G16" s="305"/>
      <c r="H16" s="305"/>
      <c r="I16" s="305"/>
      <c r="J16" s="305"/>
      <c r="K16" s="303"/>
    </row>
    <row r="17" ht="15" customHeight="1">
      <c r="B17" s="306"/>
      <c r="C17" s="307"/>
      <c r="D17" s="305" t="s">
        <v>430</v>
      </c>
      <c r="E17" s="305"/>
      <c r="F17" s="305"/>
      <c r="G17" s="305"/>
      <c r="H17" s="305"/>
      <c r="I17" s="305"/>
      <c r="J17" s="305"/>
      <c r="K17" s="303"/>
    </row>
    <row r="18" ht="15" customHeight="1">
      <c r="B18" s="306"/>
      <c r="C18" s="307"/>
      <c r="D18" s="307"/>
      <c r="E18" s="309" t="s">
        <v>86</v>
      </c>
      <c r="F18" s="305" t="s">
        <v>431</v>
      </c>
      <c r="G18" s="305"/>
      <c r="H18" s="305"/>
      <c r="I18" s="305"/>
      <c r="J18" s="305"/>
      <c r="K18" s="303"/>
    </row>
    <row r="19" ht="15" customHeight="1">
      <c r="B19" s="306"/>
      <c r="C19" s="307"/>
      <c r="D19" s="307"/>
      <c r="E19" s="309" t="s">
        <v>432</v>
      </c>
      <c r="F19" s="305" t="s">
        <v>433</v>
      </c>
      <c r="G19" s="305"/>
      <c r="H19" s="305"/>
      <c r="I19" s="305"/>
      <c r="J19" s="305"/>
      <c r="K19" s="303"/>
    </row>
    <row r="20" ht="15" customHeight="1">
      <c r="B20" s="306"/>
      <c r="C20" s="307"/>
      <c r="D20" s="307"/>
      <c r="E20" s="309" t="s">
        <v>434</v>
      </c>
      <c r="F20" s="305" t="s">
        <v>435</v>
      </c>
      <c r="G20" s="305"/>
      <c r="H20" s="305"/>
      <c r="I20" s="305"/>
      <c r="J20" s="305"/>
      <c r="K20" s="303"/>
    </row>
    <row r="21" ht="15" customHeight="1">
      <c r="B21" s="306"/>
      <c r="C21" s="307"/>
      <c r="D21" s="307"/>
      <c r="E21" s="309" t="s">
        <v>436</v>
      </c>
      <c r="F21" s="305" t="s">
        <v>437</v>
      </c>
      <c r="G21" s="305"/>
      <c r="H21" s="305"/>
      <c r="I21" s="305"/>
      <c r="J21" s="305"/>
      <c r="K21" s="303"/>
    </row>
    <row r="22" ht="15" customHeight="1">
      <c r="B22" s="306"/>
      <c r="C22" s="307"/>
      <c r="D22" s="307"/>
      <c r="E22" s="309" t="s">
        <v>358</v>
      </c>
      <c r="F22" s="305" t="s">
        <v>359</v>
      </c>
      <c r="G22" s="305"/>
      <c r="H22" s="305"/>
      <c r="I22" s="305"/>
      <c r="J22" s="305"/>
      <c r="K22" s="303"/>
    </row>
    <row r="23" ht="15" customHeight="1">
      <c r="B23" s="306"/>
      <c r="C23" s="307"/>
      <c r="D23" s="307"/>
      <c r="E23" s="309" t="s">
        <v>93</v>
      </c>
      <c r="F23" s="305" t="s">
        <v>438</v>
      </c>
      <c r="G23" s="305"/>
      <c r="H23" s="305"/>
      <c r="I23" s="305"/>
      <c r="J23" s="305"/>
      <c r="K23" s="303"/>
    </row>
    <row r="24" ht="12.75" customHeight="1">
      <c r="B24" s="306"/>
      <c r="C24" s="307"/>
      <c r="D24" s="307"/>
      <c r="E24" s="307"/>
      <c r="F24" s="307"/>
      <c r="G24" s="307"/>
      <c r="H24" s="307"/>
      <c r="I24" s="307"/>
      <c r="J24" s="307"/>
      <c r="K24" s="303"/>
    </row>
    <row r="25" ht="15" customHeight="1">
      <c r="B25" s="306"/>
      <c r="C25" s="305" t="s">
        <v>439</v>
      </c>
      <c r="D25" s="305"/>
      <c r="E25" s="305"/>
      <c r="F25" s="305"/>
      <c r="G25" s="305"/>
      <c r="H25" s="305"/>
      <c r="I25" s="305"/>
      <c r="J25" s="305"/>
      <c r="K25" s="303"/>
    </row>
    <row r="26" ht="15" customHeight="1">
      <c r="B26" s="306"/>
      <c r="C26" s="305" t="s">
        <v>440</v>
      </c>
      <c r="D26" s="305"/>
      <c r="E26" s="305"/>
      <c r="F26" s="305"/>
      <c r="G26" s="305"/>
      <c r="H26" s="305"/>
      <c r="I26" s="305"/>
      <c r="J26" s="305"/>
      <c r="K26" s="303"/>
    </row>
    <row r="27" ht="15" customHeight="1">
      <c r="B27" s="306"/>
      <c r="C27" s="305"/>
      <c r="D27" s="305" t="s">
        <v>441</v>
      </c>
      <c r="E27" s="305"/>
      <c r="F27" s="305"/>
      <c r="G27" s="305"/>
      <c r="H27" s="305"/>
      <c r="I27" s="305"/>
      <c r="J27" s="305"/>
      <c r="K27" s="303"/>
    </row>
    <row r="28" ht="15" customHeight="1">
      <c r="B28" s="306"/>
      <c r="C28" s="307"/>
      <c r="D28" s="305" t="s">
        <v>442</v>
      </c>
      <c r="E28" s="305"/>
      <c r="F28" s="305"/>
      <c r="G28" s="305"/>
      <c r="H28" s="305"/>
      <c r="I28" s="305"/>
      <c r="J28" s="305"/>
      <c r="K28" s="303"/>
    </row>
    <row r="29" ht="12.75" customHeight="1">
      <c r="B29" s="306"/>
      <c r="C29" s="307"/>
      <c r="D29" s="307"/>
      <c r="E29" s="307"/>
      <c r="F29" s="307"/>
      <c r="G29" s="307"/>
      <c r="H29" s="307"/>
      <c r="I29" s="307"/>
      <c r="J29" s="307"/>
      <c r="K29" s="303"/>
    </row>
    <row r="30" ht="15" customHeight="1">
      <c r="B30" s="306"/>
      <c r="C30" s="307"/>
      <c r="D30" s="305" t="s">
        <v>443</v>
      </c>
      <c r="E30" s="305"/>
      <c r="F30" s="305"/>
      <c r="G30" s="305"/>
      <c r="H30" s="305"/>
      <c r="I30" s="305"/>
      <c r="J30" s="305"/>
      <c r="K30" s="303"/>
    </row>
    <row r="31" ht="15" customHeight="1">
      <c r="B31" s="306"/>
      <c r="C31" s="307"/>
      <c r="D31" s="305" t="s">
        <v>444</v>
      </c>
      <c r="E31" s="305"/>
      <c r="F31" s="305"/>
      <c r="G31" s="305"/>
      <c r="H31" s="305"/>
      <c r="I31" s="305"/>
      <c r="J31" s="305"/>
      <c r="K31" s="303"/>
    </row>
    <row r="32" ht="12.75" customHeight="1">
      <c r="B32" s="306"/>
      <c r="C32" s="307"/>
      <c r="D32" s="307"/>
      <c r="E32" s="307"/>
      <c r="F32" s="307"/>
      <c r="G32" s="307"/>
      <c r="H32" s="307"/>
      <c r="I32" s="307"/>
      <c r="J32" s="307"/>
      <c r="K32" s="303"/>
    </row>
    <row r="33" ht="15" customHeight="1">
      <c r="B33" s="306"/>
      <c r="C33" s="307"/>
      <c r="D33" s="305" t="s">
        <v>445</v>
      </c>
      <c r="E33" s="305"/>
      <c r="F33" s="305"/>
      <c r="G33" s="305"/>
      <c r="H33" s="305"/>
      <c r="I33" s="305"/>
      <c r="J33" s="305"/>
      <c r="K33" s="303"/>
    </row>
    <row r="34" ht="15" customHeight="1">
      <c r="B34" s="306"/>
      <c r="C34" s="307"/>
      <c r="D34" s="305" t="s">
        <v>446</v>
      </c>
      <c r="E34" s="305"/>
      <c r="F34" s="305"/>
      <c r="G34" s="305"/>
      <c r="H34" s="305"/>
      <c r="I34" s="305"/>
      <c r="J34" s="305"/>
      <c r="K34" s="303"/>
    </row>
    <row r="35" ht="15" customHeight="1">
      <c r="B35" s="306"/>
      <c r="C35" s="307"/>
      <c r="D35" s="305" t="s">
        <v>447</v>
      </c>
      <c r="E35" s="305"/>
      <c r="F35" s="305"/>
      <c r="G35" s="305"/>
      <c r="H35" s="305"/>
      <c r="I35" s="305"/>
      <c r="J35" s="305"/>
      <c r="K35" s="303"/>
    </row>
    <row r="36" ht="15" customHeight="1">
      <c r="B36" s="306"/>
      <c r="C36" s="307"/>
      <c r="D36" s="305"/>
      <c r="E36" s="308" t="s">
        <v>123</v>
      </c>
      <c r="F36" s="305"/>
      <c r="G36" s="305" t="s">
        <v>448</v>
      </c>
      <c r="H36" s="305"/>
      <c r="I36" s="305"/>
      <c r="J36" s="305"/>
      <c r="K36" s="303"/>
    </row>
    <row r="37" ht="30.75" customHeight="1">
      <c r="B37" s="306"/>
      <c r="C37" s="307"/>
      <c r="D37" s="305"/>
      <c r="E37" s="308" t="s">
        <v>449</v>
      </c>
      <c r="F37" s="305"/>
      <c r="G37" s="305" t="s">
        <v>450</v>
      </c>
      <c r="H37" s="305"/>
      <c r="I37" s="305"/>
      <c r="J37" s="305"/>
      <c r="K37" s="303"/>
    </row>
    <row r="38" ht="15" customHeight="1">
      <c r="B38" s="306"/>
      <c r="C38" s="307"/>
      <c r="D38" s="305"/>
      <c r="E38" s="308" t="s">
        <v>61</v>
      </c>
      <c r="F38" s="305"/>
      <c r="G38" s="305" t="s">
        <v>451</v>
      </c>
      <c r="H38" s="305"/>
      <c r="I38" s="305"/>
      <c r="J38" s="305"/>
      <c r="K38" s="303"/>
    </row>
    <row r="39" ht="15" customHeight="1">
      <c r="B39" s="306"/>
      <c r="C39" s="307"/>
      <c r="D39" s="305"/>
      <c r="E39" s="308" t="s">
        <v>62</v>
      </c>
      <c r="F39" s="305"/>
      <c r="G39" s="305" t="s">
        <v>452</v>
      </c>
      <c r="H39" s="305"/>
      <c r="I39" s="305"/>
      <c r="J39" s="305"/>
      <c r="K39" s="303"/>
    </row>
    <row r="40" ht="15" customHeight="1">
      <c r="B40" s="306"/>
      <c r="C40" s="307"/>
      <c r="D40" s="305"/>
      <c r="E40" s="308" t="s">
        <v>124</v>
      </c>
      <c r="F40" s="305"/>
      <c r="G40" s="305" t="s">
        <v>453</v>
      </c>
      <c r="H40" s="305"/>
      <c r="I40" s="305"/>
      <c r="J40" s="305"/>
      <c r="K40" s="303"/>
    </row>
    <row r="41" ht="15" customHeight="1">
      <c r="B41" s="306"/>
      <c r="C41" s="307"/>
      <c r="D41" s="305"/>
      <c r="E41" s="308" t="s">
        <v>125</v>
      </c>
      <c r="F41" s="305"/>
      <c r="G41" s="305" t="s">
        <v>454</v>
      </c>
      <c r="H41" s="305"/>
      <c r="I41" s="305"/>
      <c r="J41" s="305"/>
      <c r="K41" s="303"/>
    </row>
    <row r="42" ht="15" customHeight="1">
      <c r="B42" s="306"/>
      <c r="C42" s="307"/>
      <c r="D42" s="305"/>
      <c r="E42" s="308" t="s">
        <v>455</v>
      </c>
      <c r="F42" s="305"/>
      <c r="G42" s="305" t="s">
        <v>456</v>
      </c>
      <c r="H42" s="305"/>
      <c r="I42" s="305"/>
      <c r="J42" s="305"/>
      <c r="K42" s="303"/>
    </row>
    <row r="43" ht="15" customHeight="1">
      <c r="B43" s="306"/>
      <c r="C43" s="307"/>
      <c r="D43" s="305"/>
      <c r="E43" s="308"/>
      <c r="F43" s="305"/>
      <c r="G43" s="305" t="s">
        <v>457</v>
      </c>
      <c r="H43" s="305"/>
      <c r="I43" s="305"/>
      <c r="J43" s="305"/>
      <c r="K43" s="303"/>
    </row>
    <row r="44" ht="15" customHeight="1">
      <c r="B44" s="306"/>
      <c r="C44" s="307"/>
      <c r="D44" s="305"/>
      <c r="E44" s="308" t="s">
        <v>458</v>
      </c>
      <c r="F44" s="305"/>
      <c r="G44" s="305" t="s">
        <v>459</v>
      </c>
      <c r="H44" s="305"/>
      <c r="I44" s="305"/>
      <c r="J44" s="305"/>
      <c r="K44" s="303"/>
    </row>
    <row r="45" ht="15" customHeight="1">
      <c r="B45" s="306"/>
      <c r="C45" s="307"/>
      <c r="D45" s="305"/>
      <c r="E45" s="308" t="s">
        <v>127</v>
      </c>
      <c r="F45" s="305"/>
      <c r="G45" s="305" t="s">
        <v>460</v>
      </c>
      <c r="H45" s="305"/>
      <c r="I45" s="305"/>
      <c r="J45" s="305"/>
      <c r="K45" s="303"/>
    </row>
    <row r="46" ht="12.75" customHeight="1">
      <c r="B46" s="306"/>
      <c r="C46" s="307"/>
      <c r="D46" s="305"/>
      <c r="E46" s="305"/>
      <c r="F46" s="305"/>
      <c r="G46" s="305"/>
      <c r="H46" s="305"/>
      <c r="I46" s="305"/>
      <c r="J46" s="305"/>
      <c r="K46" s="303"/>
    </row>
    <row r="47" ht="15" customHeight="1">
      <c r="B47" s="306"/>
      <c r="C47" s="307"/>
      <c r="D47" s="305" t="s">
        <v>461</v>
      </c>
      <c r="E47" s="305"/>
      <c r="F47" s="305"/>
      <c r="G47" s="305"/>
      <c r="H47" s="305"/>
      <c r="I47" s="305"/>
      <c r="J47" s="305"/>
      <c r="K47" s="303"/>
    </row>
    <row r="48" ht="15" customHeight="1">
      <c r="B48" s="306"/>
      <c r="C48" s="307"/>
      <c r="D48" s="307"/>
      <c r="E48" s="305" t="s">
        <v>462</v>
      </c>
      <c r="F48" s="305"/>
      <c r="G48" s="305"/>
      <c r="H48" s="305"/>
      <c r="I48" s="305"/>
      <c r="J48" s="305"/>
      <c r="K48" s="303"/>
    </row>
    <row r="49" ht="15" customHeight="1">
      <c r="B49" s="306"/>
      <c r="C49" s="307"/>
      <c r="D49" s="307"/>
      <c r="E49" s="305" t="s">
        <v>463</v>
      </c>
      <c r="F49" s="305"/>
      <c r="G49" s="305"/>
      <c r="H49" s="305"/>
      <c r="I49" s="305"/>
      <c r="J49" s="305"/>
      <c r="K49" s="303"/>
    </row>
    <row r="50" ht="15" customHeight="1">
      <c r="B50" s="306"/>
      <c r="C50" s="307"/>
      <c r="D50" s="307"/>
      <c r="E50" s="305" t="s">
        <v>464</v>
      </c>
      <c r="F50" s="305"/>
      <c r="G50" s="305"/>
      <c r="H50" s="305"/>
      <c r="I50" s="305"/>
      <c r="J50" s="305"/>
      <c r="K50" s="303"/>
    </row>
    <row r="51" ht="15" customHeight="1">
      <c r="B51" s="306"/>
      <c r="C51" s="307"/>
      <c r="D51" s="305" t="s">
        <v>465</v>
      </c>
      <c r="E51" s="305"/>
      <c r="F51" s="305"/>
      <c r="G51" s="305"/>
      <c r="H51" s="305"/>
      <c r="I51" s="305"/>
      <c r="J51" s="305"/>
      <c r="K51" s="303"/>
    </row>
    <row r="52" ht="25.5" customHeight="1">
      <c r="B52" s="301"/>
      <c r="C52" s="302" t="s">
        <v>466</v>
      </c>
      <c r="D52" s="302"/>
      <c r="E52" s="302"/>
      <c r="F52" s="302"/>
      <c r="G52" s="302"/>
      <c r="H52" s="302"/>
      <c r="I52" s="302"/>
      <c r="J52" s="302"/>
      <c r="K52" s="303"/>
    </row>
    <row r="53" ht="5.25" customHeight="1">
      <c r="B53" s="301"/>
      <c r="C53" s="304"/>
      <c r="D53" s="304"/>
      <c r="E53" s="304"/>
      <c r="F53" s="304"/>
      <c r="G53" s="304"/>
      <c r="H53" s="304"/>
      <c r="I53" s="304"/>
      <c r="J53" s="304"/>
      <c r="K53" s="303"/>
    </row>
    <row r="54" ht="15" customHeight="1">
      <c r="B54" s="301"/>
      <c r="C54" s="305" t="s">
        <v>467</v>
      </c>
      <c r="D54" s="305"/>
      <c r="E54" s="305"/>
      <c r="F54" s="305"/>
      <c r="G54" s="305"/>
      <c r="H54" s="305"/>
      <c r="I54" s="305"/>
      <c r="J54" s="305"/>
      <c r="K54" s="303"/>
    </row>
    <row r="55" ht="15" customHeight="1">
      <c r="B55" s="301"/>
      <c r="C55" s="305" t="s">
        <v>468</v>
      </c>
      <c r="D55" s="305"/>
      <c r="E55" s="305"/>
      <c r="F55" s="305"/>
      <c r="G55" s="305"/>
      <c r="H55" s="305"/>
      <c r="I55" s="305"/>
      <c r="J55" s="305"/>
      <c r="K55" s="303"/>
    </row>
    <row r="56" ht="12.75" customHeight="1">
      <c r="B56" s="301"/>
      <c r="C56" s="305"/>
      <c r="D56" s="305"/>
      <c r="E56" s="305"/>
      <c r="F56" s="305"/>
      <c r="G56" s="305"/>
      <c r="H56" s="305"/>
      <c r="I56" s="305"/>
      <c r="J56" s="305"/>
      <c r="K56" s="303"/>
    </row>
    <row r="57" ht="15" customHeight="1">
      <c r="B57" s="301"/>
      <c r="C57" s="305" t="s">
        <v>469</v>
      </c>
      <c r="D57" s="305"/>
      <c r="E57" s="305"/>
      <c r="F57" s="305"/>
      <c r="G57" s="305"/>
      <c r="H57" s="305"/>
      <c r="I57" s="305"/>
      <c r="J57" s="305"/>
      <c r="K57" s="303"/>
    </row>
    <row r="58" ht="15" customHeight="1">
      <c r="B58" s="301"/>
      <c r="C58" s="307"/>
      <c r="D58" s="305" t="s">
        <v>470</v>
      </c>
      <c r="E58" s="305"/>
      <c r="F58" s="305"/>
      <c r="G58" s="305"/>
      <c r="H58" s="305"/>
      <c r="I58" s="305"/>
      <c r="J58" s="305"/>
      <c r="K58" s="303"/>
    </row>
    <row r="59" ht="15" customHeight="1">
      <c r="B59" s="301"/>
      <c r="C59" s="307"/>
      <c r="D59" s="305" t="s">
        <v>471</v>
      </c>
      <c r="E59" s="305"/>
      <c r="F59" s="305"/>
      <c r="G59" s="305"/>
      <c r="H59" s="305"/>
      <c r="I59" s="305"/>
      <c r="J59" s="305"/>
      <c r="K59" s="303"/>
    </row>
    <row r="60" ht="15" customHeight="1">
      <c r="B60" s="301"/>
      <c r="C60" s="307"/>
      <c r="D60" s="305" t="s">
        <v>472</v>
      </c>
      <c r="E60" s="305"/>
      <c r="F60" s="305"/>
      <c r="G60" s="305"/>
      <c r="H60" s="305"/>
      <c r="I60" s="305"/>
      <c r="J60" s="305"/>
      <c r="K60" s="303"/>
    </row>
    <row r="61" ht="15" customHeight="1">
      <c r="B61" s="301"/>
      <c r="C61" s="307"/>
      <c r="D61" s="305" t="s">
        <v>473</v>
      </c>
      <c r="E61" s="305"/>
      <c r="F61" s="305"/>
      <c r="G61" s="305"/>
      <c r="H61" s="305"/>
      <c r="I61" s="305"/>
      <c r="J61" s="305"/>
      <c r="K61" s="303"/>
    </row>
    <row r="62" ht="15" customHeight="1">
      <c r="B62" s="301"/>
      <c r="C62" s="307"/>
      <c r="D62" s="310" t="s">
        <v>474</v>
      </c>
      <c r="E62" s="310"/>
      <c r="F62" s="310"/>
      <c r="G62" s="310"/>
      <c r="H62" s="310"/>
      <c r="I62" s="310"/>
      <c r="J62" s="310"/>
      <c r="K62" s="303"/>
    </row>
    <row r="63" ht="15" customHeight="1">
      <c r="B63" s="301"/>
      <c r="C63" s="307"/>
      <c r="D63" s="305" t="s">
        <v>475</v>
      </c>
      <c r="E63" s="305"/>
      <c r="F63" s="305"/>
      <c r="G63" s="305"/>
      <c r="H63" s="305"/>
      <c r="I63" s="305"/>
      <c r="J63" s="305"/>
      <c r="K63" s="303"/>
    </row>
    <row r="64" ht="12.75" customHeight="1">
      <c r="B64" s="301"/>
      <c r="C64" s="307"/>
      <c r="D64" s="307"/>
      <c r="E64" s="311"/>
      <c r="F64" s="307"/>
      <c r="G64" s="307"/>
      <c r="H64" s="307"/>
      <c r="I64" s="307"/>
      <c r="J64" s="307"/>
      <c r="K64" s="303"/>
    </row>
    <row r="65" ht="15" customHeight="1">
      <c r="B65" s="301"/>
      <c r="C65" s="307"/>
      <c r="D65" s="305" t="s">
        <v>476</v>
      </c>
      <c r="E65" s="305"/>
      <c r="F65" s="305"/>
      <c r="G65" s="305"/>
      <c r="H65" s="305"/>
      <c r="I65" s="305"/>
      <c r="J65" s="305"/>
      <c r="K65" s="303"/>
    </row>
    <row r="66" ht="15" customHeight="1">
      <c r="B66" s="301"/>
      <c r="C66" s="307"/>
      <c r="D66" s="310" t="s">
        <v>477</v>
      </c>
      <c r="E66" s="310"/>
      <c r="F66" s="310"/>
      <c r="G66" s="310"/>
      <c r="H66" s="310"/>
      <c r="I66" s="310"/>
      <c r="J66" s="310"/>
      <c r="K66" s="303"/>
    </row>
    <row r="67" ht="15" customHeight="1">
      <c r="B67" s="301"/>
      <c r="C67" s="307"/>
      <c r="D67" s="305" t="s">
        <v>478</v>
      </c>
      <c r="E67" s="305"/>
      <c r="F67" s="305"/>
      <c r="G67" s="305"/>
      <c r="H67" s="305"/>
      <c r="I67" s="305"/>
      <c r="J67" s="305"/>
      <c r="K67" s="303"/>
    </row>
    <row r="68" ht="15" customHeight="1">
      <c r="B68" s="301"/>
      <c r="C68" s="307"/>
      <c r="D68" s="305" t="s">
        <v>479</v>
      </c>
      <c r="E68" s="305"/>
      <c r="F68" s="305"/>
      <c r="G68" s="305"/>
      <c r="H68" s="305"/>
      <c r="I68" s="305"/>
      <c r="J68" s="305"/>
      <c r="K68" s="303"/>
    </row>
    <row r="69" ht="15" customHeight="1">
      <c r="B69" s="301"/>
      <c r="C69" s="307"/>
      <c r="D69" s="305" t="s">
        <v>480</v>
      </c>
      <c r="E69" s="305"/>
      <c r="F69" s="305"/>
      <c r="G69" s="305"/>
      <c r="H69" s="305"/>
      <c r="I69" s="305"/>
      <c r="J69" s="305"/>
      <c r="K69" s="303"/>
    </row>
    <row r="70" ht="15" customHeight="1">
      <c r="B70" s="301"/>
      <c r="C70" s="307"/>
      <c r="D70" s="305" t="s">
        <v>481</v>
      </c>
      <c r="E70" s="305"/>
      <c r="F70" s="305"/>
      <c r="G70" s="305"/>
      <c r="H70" s="305"/>
      <c r="I70" s="305"/>
      <c r="J70" s="305"/>
      <c r="K70" s="303"/>
    </row>
    <row r="71" ht="12.75" customHeight="1">
      <c r="B71" s="312"/>
      <c r="C71" s="313"/>
      <c r="D71" s="313"/>
      <c r="E71" s="313"/>
      <c r="F71" s="313"/>
      <c r="G71" s="313"/>
      <c r="H71" s="313"/>
      <c r="I71" s="313"/>
      <c r="J71" s="313"/>
      <c r="K71" s="314"/>
    </row>
    <row r="72" ht="18.75" customHeight="1">
      <c r="B72" s="315"/>
      <c r="C72" s="315"/>
      <c r="D72" s="315"/>
      <c r="E72" s="315"/>
      <c r="F72" s="315"/>
      <c r="G72" s="315"/>
      <c r="H72" s="315"/>
      <c r="I72" s="315"/>
      <c r="J72" s="315"/>
      <c r="K72" s="316"/>
    </row>
    <row r="73" ht="18.75" customHeight="1">
      <c r="B73" s="316"/>
      <c r="C73" s="316"/>
      <c r="D73" s="316"/>
      <c r="E73" s="316"/>
      <c r="F73" s="316"/>
      <c r="G73" s="316"/>
      <c r="H73" s="316"/>
      <c r="I73" s="316"/>
      <c r="J73" s="316"/>
      <c r="K73" s="316"/>
    </row>
    <row r="74" ht="7.5" customHeight="1">
      <c r="B74" s="317"/>
      <c r="C74" s="318"/>
      <c r="D74" s="318"/>
      <c r="E74" s="318"/>
      <c r="F74" s="318"/>
      <c r="G74" s="318"/>
      <c r="H74" s="318"/>
      <c r="I74" s="318"/>
      <c r="J74" s="318"/>
      <c r="K74" s="319"/>
    </row>
    <row r="75" ht="45" customHeight="1">
      <c r="B75" s="320"/>
      <c r="C75" s="321" t="s">
        <v>482</v>
      </c>
      <c r="D75" s="321"/>
      <c r="E75" s="321"/>
      <c r="F75" s="321"/>
      <c r="G75" s="321"/>
      <c r="H75" s="321"/>
      <c r="I75" s="321"/>
      <c r="J75" s="321"/>
      <c r="K75" s="322"/>
    </row>
    <row r="76" ht="17.25" customHeight="1">
      <c r="B76" s="320"/>
      <c r="C76" s="323" t="s">
        <v>483</v>
      </c>
      <c r="D76" s="323"/>
      <c r="E76" s="323"/>
      <c r="F76" s="323" t="s">
        <v>484</v>
      </c>
      <c r="G76" s="324"/>
      <c r="H76" s="323" t="s">
        <v>62</v>
      </c>
      <c r="I76" s="323" t="s">
        <v>65</v>
      </c>
      <c r="J76" s="323" t="s">
        <v>485</v>
      </c>
      <c r="K76" s="322"/>
    </row>
    <row r="77" ht="17.25" customHeight="1">
      <c r="B77" s="320"/>
      <c r="C77" s="325" t="s">
        <v>486</v>
      </c>
      <c r="D77" s="325"/>
      <c r="E77" s="325"/>
      <c r="F77" s="326" t="s">
        <v>487</v>
      </c>
      <c r="G77" s="327"/>
      <c r="H77" s="325"/>
      <c r="I77" s="325"/>
      <c r="J77" s="325" t="s">
        <v>488</v>
      </c>
      <c r="K77" s="322"/>
    </row>
    <row r="78" ht="5.25" customHeight="1">
      <c r="B78" s="320"/>
      <c r="C78" s="328"/>
      <c r="D78" s="328"/>
      <c r="E78" s="328"/>
      <c r="F78" s="328"/>
      <c r="G78" s="329"/>
      <c r="H78" s="328"/>
      <c r="I78" s="328"/>
      <c r="J78" s="328"/>
      <c r="K78" s="322"/>
    </row>
    <row r="79" ht="15" customHeight="1">
      <c r="B79" s="320"/>
      <c r="C79" s="308" t="s">
        <v>61</v>
      </c>
      <c r="D79" s="328"/>
      <c r="E79" s="328"/>
      <c r="F79" s="330" t="s">
        <v>489</v>
      </c>
      <c r="G79" s="329"/>
      <c r="H79" s="308" t="s">
        <v>490</v>
      </c>
      <c r="I79" s="308" t="s">
        <v>491</v>
      </c>
      <c r="J79" s="308">
        <v>20</v>
      </c>
      <c r="K79" s="322"/>
    </row>
    <row r="80" ht="15" customHeight="1">
      <c r="B80" s="320"/>
      <c r="C80" s="308" t="s">
        <v>492</v>
      </c>
      <c r="D80" s="308"/>
      <c r="E80" s="308"/>
      <c r="F80" s="330" t="s">
        <v>489</v>
      </c>
      <c r="G80" s="329"/>
      <c r="H80" s="308" t="s">
        <v>493</v>
      </c>
      <c r="I80" s="308" t="s">
        <v>491</v>
      </c>
      <c r="J80" s="308">
        <v>120</v>
      </c>
      <c r="K80" s="322"/>
    </row>
    <row r="81" ht="15" customHeight="1">
      <c r="B81" s="331"/>
      <c r="C81" s="308" t="s">
        <v>494</v>
      </c>
      <c r="D81" s="308"/>
      <c r="E81" s="308"/>
      <c r="F81" s="330" t="s">
        <v>495</v>
      </c>
      <c r="G81" s="329"/>
      <c r="H81" s="308" t="s">
        <v>496</v>
      </c>
      <c r="I81" s="308" t="s">
        <v>491</v>
      </c>
      <c r="J81" s="308">
        <v>50</v>
      </c>
      <c r="K81" s="322"/>
    </row>
    <row r="82" ht="15" customHeight="1">
      <c r="B82" s="331"/>
      <c r="C82" s="308" t="s">
        <v>497</v>
      </c>
      <c r="D82" s="308"/>
      <c r="E82" s="308"/>
      <c r="F82" s="330" t="s">
        <v>489</v>
      </c>
      <c r="G82" s="329"/>
      <c r="H82" s="308" t="s">
        <v>498</v>
      </c>
      <c r="I82" s="308" t="s">
        <v>499</v>
      </c>
      <c r="J82" s="308"/>
      <c r="K82" s="322"/>
    </row>
    <row r="83" ht="15" customHeight="1">
      <c r="B83" s="331"/>
      <c r="C83" s="332" t="s">
        <v>500</v>
      </c>
      <c r="D83" s="332"/>
      <c r="E83" s="332"/>
      <c r="F83" s="333" t="s">
        <v>495</v>
      </c>
      <c r="G83" s="332"/>
      <c r="H83" s="332" t="s">
        <v>501</v>
      </c>
      <c r="I83" s="332" t="s">
        <v>491</v>
      </c>
      <c r="J83" s="332">
        <v>15</v>
      </c>
      <c r="K83" s="322"/>
    </row>
    <row r="84" ht="15" customHeight="1">
      <c r="B84" s="331"/>
      <c r="C84" s="332" t="s">
        <v>502</v>
      </c>
      <c r="D84" s="332"/>
      <c r="E84" s="332"/>
      <c r="F84" s="333" t="s">
        <v>495</v>
      </c>
      <c r="G84" s="332"/>
      <c r="H84" s="332" t="s">
        <v>503</v>
      </c>
      <c r="I84" s="332" t="s">
        <v>491</v>
      </c>
      <c r="J84" s="332">
        <v>15</v>
      </c>
      <c r="K84" s="322"/>
    </row>
    <row r="85" ht="15" customHeight="1">
      <c r="B85" s="331"/>
      <c r="C85" s="332" t="s">
        <v>504</v>
      </c>
      <c r="D85" s="332"/>
      <c r="E85" s="332"/>
      <c r="F85" s="333" t="s">
        <v>495</v>
      </c>
      <c r="G85" s="332"/>
      <c r="H85" s="332" t="s">
        <v>505</v>
      </c>
      <c r="I85" s="332" t="s">
        <v>491</v>
      </c>
      <c r="J85" s="332">
        <v>20</v>
      </c>
      <c r="K85" s="322"/>
    </row>
    <row r="86" ht="15" customHeight="1">
      <c r="B86" s="331"/>
      <c r="C86" s="332" t="s">
        <v>506</v>
      </c>
      <c r="D86" s="332"/>
      <c r="E86" s="332"/>
      <c r="F86" s="333" t="s">
        <v>495</v>
      </c>
      <c r="G86" s="332"/>
      <c r="H86" s="332" t="s">
        <v>507</v>
      </c>
      <c r="I86" s="332" t="s">
        <v>491</v>
      </c>
      <c r="J86" s="332">
        <v>20</v>
      </c>
      <c r="K86" s="322"/>
    </row>
    <row r="87" ht="15" customHeight="1">
      <c r="B87" s="331"/>
      <c r="C87" s="308" t="s">
        <v>508</v>
      </c>
      <c r="D87" s="308"/>
      <c r="E87" s="308"/>
      <c r="F87" s="330" t="s">
        <v>495</v>
      </c>
      <c r="G87" s="329"/>
      <c r="H87" s="308" t="s">
        <v>509</v>
      </c>
      <c r="I87" s="308" t="s">
        <v>491</v>
      </c>
      <c r="J87" s="308">
        <v>50</v>
      </c>
      <c r="K87" s="322"/>
    </row>
    <row r="88" ht="15" customHeight="1">
      <c r="B88" s="331"/>
      <c r="C88" s="308" t="s">
        <v>510</v>
      </c>
      <c r="D88" s="308"/>
      <c r="E88" s="308"/>
      <c r="F88" s="330" t="s">
        <v>495</v>
      </c>
      <c r="G88" s="329"/>
      <c r="H88" s="308" t="s">
        <v>511</v>
      </c>
      <c r="I88" s="308" t="s">
        <v>491</v>
      </c>
      <c r="J88" s="308">
        <v>20</v>
      </c>
      <c r="K88" s="322"/>
    </row>
    <row r="89" ht="15" customHeight="1">
      <c r="B89" s="331"/>
      <c r="C89" s="308" t="s">
        <v>512</v>
      </c>
      <c r="D89" s="308"/>
      <c r="E89" s="308"/>
      <c r="F89" s="330" t="s">
        <v>495</v>
      </c>
      <c r="G89" s="329"/>
      <c r="H89" s="308" t="s">
        <v>513</v>
      </c>
      <c r="I89" s="308" t="s">
        <v>491</v>
      </c>
      <c r="J89" s="308">
        <v>20</v>
      </c>
      <c r="K89" s="322"/>
    </row>
    <row r="90" ht="15" customHeight="1">
      <c r="B90" s="331"/>
      <c r="C90" s="308" t="s">
        <v>514</v>
      </c>
      <c r="D90" s="308"/>
      <c r="E90" s="308"/>
      <c r="F90" s="330" t="s">
        <v>495</v>
      </c>
      <c r="G90" s="329"/>
      <c r="H90" s="308" t="s">
        <v>515</v>
      </c>
      <c r="I90" s="308" t="s">
        <v>491</v>
      </c>
      <c r="J90" s="308">
        <v>50</v>
      </c>
      <c r="K90" s="322"/>
    </row>
    <row r="91" ht="15" customHeight="1">
      <c r="B91" s="331"/>
      <c r="C91" s="308" t="s">
        <v>516</v>
      </c>
      <c r="D91" s="308"/>
      <c r="E91" s="308"/>
      <c r="F91" s="330" t="s">
        <v>495</v>
      </c>
      <c r="G91" s="329"/>
      <c r="H91" s="308" t="s">
        <v>516</v>
      </c>
      <c r="I91" s="308" t="s">
        <v>491</v>
      </c>
      <c r="J91" s="308">
        <v>50</v>
      </c>
      <c r="K91" s="322"/>
    </row>
    <row r="92" ht="15" customHeight="1">
      <c r="B92" s="331"/>
      <c r="C92" s="308" t="s">
        <v>517</v>
      </c>
      <c r="D92" s="308"/>
      <c r="E92" s="308"/>
      <c r="F92" s="330" t="s">
        <v>495</v>
      </c>
      <c r="G92" s="329"/>
      <c r="H92" s="308" t="s">
        <v>518</v>
      </c>
      <c r="I92" s="308" t="s">
        <v>491</v>
      </c>
      <c r="J92" s="308">
        <v>255</v>
      </c>
      <c r="K92" s="322"/>
    </row>
    <row r="93" ht="15" customHeight="1">
      <c r="B93" s="331"/>
      <c r="C93" s="308" t="s">
        <v>519</v>
      </c>
      <c r="D93" s="308"/>
      <c r="E93" s="308"/>
      <c r="F93" s="330" t="s">
        <v>489</v>
      </c>
      <c r="G93" s="329"/>
      <c r="H93" s="308" t="s">
        <v>520</v>
      </c>
      <c r="I93" s="308" t="s">
        <v>521</v>
      </c>
      <c r="J93" s="308"/>
      <c r="K93" s="322"/>
    </row>
    <row r="94" ht="15" customHeight="1">
      <c r="B94" s="331"/>
      <c r="C94" s="308" t="s">
        <v>522</v>
      </c>
      <c r="D94" s="308"/>
      <c r="E94" s="308"/>
      <c r="F94" s="330" t="s">
        <v>489</v>
      </c>
      <c r="G94" s="329"/>
      <c r="H94" s="308" t="s">
        <v>523</v>
      </c>
      <c r="I94" s="308" t="s">
        <v>524</v>
      </c>
      <c r="J94" s="308"/>
      <c r="K94" s="322"/>
    </row>
    <row r="95" ht="15" customHeight="1">
      <c r="B95" s="331"/>
      <c r="C95" s="308" t="s">
        <v>525</v>
      </c>
      <c r="D95" s="308"/>
      <c r="E95" s="308"/>
      <c r="F95" s="330" t="s">
        <v>489</v>
      </c>
      <c r="G95" s="329"/>
      <c r="H95" s="308" t="s">
        <v>525</v>
      </c>
      <c r="I95" s="308" t="s">
        <v>524</v>
      </c>
      <c r="J95" s="308"/>
      <c r="K95" s="322"/>
    </row>
    <row r="96" ht="15" customHeight="1">
      <c r="B96" s="331"/>
      <c r="C96" s="308" t="s">
        <v>46</v>
      </c>
      <c r="D96" s="308"/>
      <c r="E96" s="308"/>
      <c r="F96" s="330" t="s">
        <v>489</v>
      </c>
      <c r="G96" s="329"/>
      <c r="H96" s="308" t="s">
        <v>526</v>
      </c>
      <c r="I96" s="308" t="s">
        <v>524</v>
      </c>
      <c r="J96" s="308"/>
      <c r="K96" s="322"/>
    </row>
    <row r="97" ht="15" customHeight="1">
      <c r="B97" s="331"/>
      <c r="C97" s="308" t="s">
        <v>56</v>
      </c>
      <c r="D97" s="308"/>
      <c r="E97" s="308"/>
      <c r="F97" s="330" t="s">
        <v>489</v>
      </c>
      <c r="G97" s="329"/>
      <c r="H97" s="308" t="s">
        <v>527</v>
      </c>
      <c r="I97" s="308" t="s">
        <v>524</v>
      </c>
      <c r="J97" s="308"/>
      <c r="K97" s="322"/>
    </row>
    <row r="98" ht="15" customHeight="1">
      <c r="B98" s="334"/>
      <c r="C98" s="335"/>
      <c r="D98" s="335"/>
      <c r="E98" s="335"/>
      <c r="F98" s="335"/>
      <c r="G98" s="335"/>
      <c r="H98" s="335"/>
      <c r="I98" s="335"/>
      <c r="J98" s="335"/>
      <c r="K98" s="336"/>
    </row>
    <row r="99" ht="18.75" customHeight="1">
      <c r="B99" s="337"/>
      <c r="C99" s="338"/>
      <c r="D99" s="338"/>
      <c r="E99" s="338"/>
      <c r="F99" s="338"/>
      <c r="G99" s="338"/>
      <c r="H99" s="338"/>
      <c r="I99" s="338"/>
      <c r="J99" s="338"/>
      <c r="K99" s="337"/>
    </row>
    <row r="100" ht="18.75" customHeight="1">
      <c r="B100" s="316"/>
      <c r="C100" s="316"/>
      <c r="D100" s="316"/>
      <c r="E100" s="316"/>
      <c r="F100" s="316"/>
      <c r="G100" s="316"/>
      <c r="H100" s="316"/>
      <c r="I100" s="316"/>
      <c r="J100" s="316"/>
      <c r="K100" s="316"/>
    </row>
    <row r="101" ht="7.5" customHeight="1">
      <c r="B101" s="317"/>
      <c r="C101" s="318"/>
      <c r="D101" s="318"/>
      <c r="E101" s="318"/>
      <c r="F101" s="318"/>
      <c r="G101" s="318"/>
      <c r="H101" s="318"/>
      <c r="I101" s="318"/>
      <c r="J101" s="318"/>
      <c r="K101" s="319"/>
    </row>
    <row r="102" ht="45" customHeight="1">
      <c r="B102" s="320"/>
      <c r="C102" s="321" t="s">
        <v>528</v>
      </c>
      <c r="D102" s="321"/>
      <c r="E102" s="321"/>
      <c r="F102" s="321"/>
      <c r="G102" s="321"/>
      <c r="H102" s="321"/>
      <c r="I102" s="321"/>
      <c r="J102" s="321"/>
      <c r="K102" s="322"/>
    </row>
    <row r="103" ht="17.25" customHeight="1">
      <c r="B103" s="320"/>
      <c r="C103" s="323" t="s">
        <v>483</v>
      </c>
      <c r="D103" s="323"/>
      <c r="E103" s="323"/>
      <c r="F103" s="323" t="s">
        <v>484</v>
      </c>
      <c r="G103" s="324"/>
      <c r="H103" s="323" t="s">
        <v>62</v>
      </c>
      <c r="I103" s="323" t="s">
        <v>65</v>
      </c>
      <c r="J103" s="323" t="s">
        <v>485</v>
      </c>
      <c r="K103" s="322"/>
    </row>
    <row r="104" ht="17.25" customHeight="1">
      <c r="B104" s="320"/>
      <c r="C104" s="325" t="s">
        <v>486</v>
      </c>
      <c r="D104" s="325"/>
      <c r="E104" s="325"/>
      <c r="F104" s="326" t="s">
        <v>487</v>
      </c>
      <c r="G104" s="327"/>
      <c r="H104" s="325"/>
      <c r="I104" s="325"/>
      <c r="J104" s="325" t="s">
        <v>488</v>
      </c>
      <c r="K104" s="322"/>
    </row>
    <row r="105" ht="5.25" customHeight="1">
      <c r="B105" s="320"/>
      <c r="C105" s="323"/>
      <c r="D105" s="323"/>
      <c r="E105" s="323"/>
      <c r="F105" s="323"/>
      <c r="G105" s="339"/>
      <c r="H105" s="323"/>
      <c r="I105" s="323"/>
      <c r="J105" s="323"/>
      <c r="K105" s="322"/>
    </row>
    <row r="106" ht="15" customHeight="1">
      <c r="B106" s="320"/>
      <c r="C106" s="308" t="s">
        <v>61</v>
      </c>
      <c r="D106" s="328"/>
      <c r="E106" s="328"/>
      <c r="F106" s="330" t="s">
        <v>489</v>
      </c>
      <c r="G106" s="339"/>
      <c r="H106" s="308" t="s">
        <v>529</v>
      </c>
      <c r="I106" s="308" t="s">
        <v>491</v>
      </c>
      <c r="J106" s="308">
        <v>20</v>
      </c>
      <c r="K106" s="322"/>
    </row>
    <row r="107" ht="15" customHeight="1">
      <c r="B107" s="320"/>
      <c r="C107" s="308" t="s">
        <v>492</v>
      </c>
      <c r="D107" s="308"/>
      <c r="E107" s="308"/>
      <c r="F107" s="330" t="s">
        <v>489</v>
      </c>
      <c r="G107" s="308"/>
      <c r="H107" s="308" t="s">
        <v>529</v>
      </c>
      <c r="I107" s="308" t="s">
        <v>491</v>
      </c>
      <c r="J107" s="308">
        <v>120</v>
      </c>
      <c r="K107" s="322"/>
    </row>
    <row r="108" ht="15" customHeight="1">
      <c r="B108" s="331"/>
      <c r="C108" s="308" t="s">
        <v>494</v>
      </c>
      <c r="D108" s="308"/>
      <c r="E108" s="308"/>
      <c r="F108" s="330" t="s">
        <v>495</v>
      </c>
      <c r="G108" s="308"/>
      <c r="H108" s="308" t="s">
        <v>529</v>
      </c>
      <c r="I108" s="308" t="s">
        <v>491</v>
      </c>
      <c r="J108" s="308">
        <v>50</v>
      </c>
      <c r="K108" s="322"/>
    </row>
    <row r="109" ht="15" customHeight="1">
      <c r="B109" s="331"/>
      <c r="C109" s="308" t="s">
        <v>497</v>
      </c>
      <c r="D109" s="308"/>
      <c r="E109" s="308"/>
      <c r="F109" s="330" t="s">
        <v>489</v>
      </c>
      <c r="G109" s="308"/>
      <c r="H109" s="308" t="s">
        <v>529</v>
      </c>
      <c r="I109" s="308" t="s">
        <v>499</v>
      </c>
      <c r="J109" s="308"/>
      <c r="K109" s="322"/>
    </row>
    <row r="110" ht="15" customHeight="1">
      <c r="B110" s="331"/>
      <c r="C110" s="308" t="s">
        <v>508</v>
      </c>
      <c r="D110" s="308"/>
      <c r="E110" s="308"/>
      <c r="F110" s="330" t="s">
        <v>495</v>
      </c>
      <c r="G110" s="308"/>
      <c r="H110" s="308" t="s">
        <v>529</v>
      </c>
      <c r="I110" s="308" t="s">
        <v>491</v>
      </c>
      <c r="J110" s="308">
        <v>50</v>
      </c>
      <c r="K110" s="322"/>
    </row>
    <row r="111" ht="15" customHeight="1">
      <c r="B111" s="331"/>
      <c r="C111" s="308" t="s">
        <v>516</v>
      </c>
      <c r="D111" s="308"/>
      <c r="E111" s="308"/>
      <c r="F111" s="330" t="s">
        <v>495</v>
      </c>
      <c r="G111" s="308"/>
      <c r="H111" s="308" t="s">
        <v>529</v>
      </c>
      <c r="I111" s="308" t="s">
        <v>491</v>
      </c>
      <c r="J111" s="308">
        <v>50</v>
      </c>
      <c r="K111" s="322"/>
    </row>
    <row r="112" ht="15" customHeight="1">
      <c r="B112" s="331"/>
      <c r="C112" s="308" t="s">
        <v>514</v>
      </c>
      <c r="D112" s="308"/>
      <c r="E112" s="308"/>
      <c r="F112" s="330" t="s">
        <v>495</v>
      </c>
      <c r="G112" s="308"/>
      <c r="H112" s="308" t="s">
        <v>529</v>
      </c>
      <c r="I112" s="308" t="s">
        <v>491</v>
      </c>
      <c r="J112" s="308">
        <v>50</v>
      </c>
      <c r="K112" s="322"/>
    </row>
    <row r="113" ht="15" customHeight="1">
      <c r="B113" s="331"/>
      <c r="C113" s="308" t="s">
        <v>61</v>
      </c>
      <c r="D113" s="308"/>
      <c r="E113" s="308"/>
      <c r="F113" s="330" t="s">
        <v>489</v>
      </c>
      <c r="G113" s="308"/>
      <c r="H113" s="308" t="s">
        <v>530</v>
      </c>
      <c r="I113" s="308" t="s">
        <v>491</v>
      </c>
      <c r="J113" s="308">
        <v>20</v>
      </c>
      <c r="K113" s="322"/>
    </row>
    <row r="114" ht="15" customHeight="1">
      <c r="B114" s="331"/>
      <c r="C114" s="308" t="s">
        <v>531</v>
      </c>
      <c r="D114" s="308"/>
      <c r="E114" s="308"/>
      <c r="F114" s="330" t="s">
        <v>489</v>
      </c>
      <c r="G114" s="308"/>
      <c r="H114" s="308" t="s">
        <v>532</v>
      </c>
      <c r="I114" s="308" t="s">
        <v>491</v>
      </c>
      <c r="J114" s="308">
        <v>120</v>
      </c>
      <c r="K114" s="322"/>
    </row>
    <row r="115" ht="15" customHeight="1">
      <c r="B115" s="331"/>
      <c r="C115" s="308" t="s">
        <v>46</v>
      </c>
      <c r="D115" s="308"/>
      <c r="E115" s="308"/>
      <c r="F115" s="330" t="s">
        <v>489</v>
      </c>
      <c r="G115" s="308"/>
      <c r="H115" s="308" t="s">
        <v>533</v>
      </c>
      <c r="I115" s="308" t="s">
        <v>524</v>
      </c>
      <c r="J115" s="308"/>
      <c r="K115" s="322"/>
    </row>
    <row r="116" ht="15" customHeight="1">
      <c r="B116" s="331"/>
      <c r="C116" s="308" t="s">
        <v>56</v>
      </c>
      <c r="D116" s="308"/>
      <c r="E116" s="308"/>
      <c r="F116" s="330" t="s">
        <v>489</v>
      </c>
      <c r="G116" s="308"/>
      <c r="H116" s="308" t="s">
        <v>534</v>
      </c>
      <c r="I116" s="308" t="s">
        <v>524</v>
      </c>
      <c r="J116" s="308"/>
      <c r="K116" s="322"/>
    </row>
    <row r="117" ht="15" customHeight="1">
      <c r="B117" s="331"/>
      <c r="C117" s="308" t="s">
        <v>65</v>
      </c>
      <c r="D117" s="308"/>
      <c r="E117" s="308"/>
      <c r="F117" s="330" t="s">
        <v>489</v>
      </c>
      <c r="G117" s="308"/>
      <c r="H117" s="308" t="s">
        <v>535</v>
      </c>
      <c r="I117" s="308" t="s">
        <v>536</v>
      </c>
      <c r="J117" s="308"/>
      <c r="K117" s="322"/>
    </row>
    <row r="118" ht="15" customHeight="1">
      <c r="B118" s="334"/>
      <c r="C118" s="340"/>
      <c r="D118" s="340"/>
      <c r="E118" s="340"/>
      <c r="F118" s="340"/>
      <c r="G118" s="340"/>
      <c r="H118" s="340"/>
      <c r="I118" s="340"/>
      <c r="J118" s="340"/>
      <c r="K118" s="336"/>
    </row>
    <row r="119" ht="18.75" customHeight="1">
      <c r="B119" s="341"/>
      <c r="C119" s="305"/>
      <c r="D119" s="305"/>
      <c r="E119" s="305"/>
      <c r="F119" s="342"/>
      <c r="G119" s="305"/>
      <c r="H119" s="305"/>
      <c r="I119" s="305"/>
      <c r="J119" s="305"/>
      <c r="K119" s="341"/>
    </row>
    <row r="120" ht="18.75" customHeight="1">
      <c r="B120" s="316"/>
      <c r="C120" s="316"/>
      <c r="D120" s="316"/>
      <c r="E120" s="316"/>
      <c r="F120" s="316"/>
      <c r="G120" s="316"/>
      <c r="H120" s="316"/>
      <c r="I120" s="316"/>
      <c r="J120" s="316"/>
      <c r="K120" s="316"/>
    </row>
    <row r="12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ht="45" customHeight="1">
      <c r="B122" s="346"/>
      <c r="C122" s="299" t="s">
        <v>537</v>
      </c>
      <c r="D122" s="299"/>
      <c r="E122" s="299"/>
      <c r="F122" s="299"/>
      <c r="G122" s="299"/>
      <c r="H122" s="299"/>
      <c r="I122" s="299"/>
      <c r="J122" s="299"/>
      <c r="K122" s="347"/>
    </row>
    <row r="123" ht="17.25" customHeight="1">
      <c r="B123" s="348"/>
      <c r="C123" s="323" t="s">
        <v>483</v>
      </c>
      <c r="D123" s="323"/>
      <c r="E123" s="323"/>
      <c r="F123" s="323" t="s">
        <v>484</v>
      </c>
      <c r="G123" s="324"/>
      <c r="H123" s="323" t="s">
        <v>62</v>
      </c>
      <c r="I123" s="323" t="s">
        <v>65</v>
      </c>
      <c r="J123" s="323" t="s">
        <v>485</v>
      </c>
      <c r="K123" s="349"/>
    </row>
    <row r="124" ht="17.25" customHeight="1">
      <c r="B124" s="348"/>
      <c r="C124" s="325" t="s">
        <v>486</v>
      </c>
      <c r="D124" s="325"/>
      <c r="E124" s="325"/>
      <c r="F124" s="326" t="s">
        <v>487</v>
      </c>
      <c r="G124" s="327"/>
      <c r="H124" s="325"/>
      <c r="I124" s="325"/>
      <c r="J124" s="325" t="s">
        <v>488</v>
      </c>
      <c r="K124" s="349"/>
    </row>
    <row r="125" ht="5.25" customHeight="1">
      <c r="B125" s="350"/>
      <c r="C125" s="328"/>
      <c r="D125" s="328"/>
      <c r="E125" s="328"/>
      <c r="F125" s="328"/>
      <c r="G125" s="308"/>
      <c r="H125" s="328"/>
      <c r="I125" s="328"/>
      <c r="J125" s="328"/>
      <c r="K125" s="351"/>
    </row>
    <row r="126" ht="15" customHeight="1">
      <c r="B126" s="350"/>
      <c r="C126" s="308" t="s">
        <v>492</v>
      </c>
      <c r="D126" s="328"/>
      <c r="E126" s="328"/>
      <c r="F126" s="330" t="s">
        <v>489</v>
      </c>
      <c r="G126" s="308"/>
      <c r="H126" s="308" t="s">
        <v>529</v>
      </c>
      <c r="I126" s="308" t="s">
        <v>491</v>
      </c>
      <c r="J126" s="308">
        <v>120</v>
      </c>
      <c r="K126" s="352"/>
    </row>
    <row r="127" ht="15" customHeight="1">
      <c r="B127" s="350"/>
      <c r="C127" s="308" t="s">
        <v>538</v>
      </c>
      <c r="D127" s="308"/>
      <c r="E127" s="308"/>
      <c r="F127" s="330" t="s">
        <v>489</v>
      </c>
      <c r="G127" s="308"/>
      <c r="H127" s="308" t="s">
        <v>539</v>
      </c>
      <c r="I127" s="308" t="s">
        <v>491</v>
      </c>
      <c r="J127" s="308" t="s">
        <v>540</v>
      </c>
      <c r="K127" s="352"/>
    </row>
    <row r="128" ht="15" customHeight="1">
      <c r="B128" s="350"/>
      <c r="C128" s="308" t="s">
        <v>93</v>
      </c>
      <c r="D128" s="308"/>
      <c r="E128" s="308"/>
      <c r="F128" s="330" t="s">
        <v>489</v>
      </c>
      <c r="G128" s="308"/>
      <c r="H128" s="308" t="s">
        <v>541</v>
      </c>
      <c r="I128" s="308" t="s">
        <v>491</v>
      </c>
      <c r="J128" s="308" t="s">
        <v>540</v>
      </c>
      <c r="K128" s="352"/>
    </row>
    <row r="129" ht="15" customHeight="1">
      <c r="B129" s="350"/>
      <c r="C129" s="308" t="s">
        <v>500</v>
      </c>
      <c r="D129" s="308"/>
      <c r="E129" s="308"/>
      <c r="F129" s="330" t="s">
        <v>495</v>
      </c>
      <c r="G129" s="308"/>
      <c r="H129" s="308" t="s">
        <v>501</v>
      </c>
      <c r="I129" s="308" t="s">
        <v>491</v>
      </c>
      <c r="J129" s="308">
        <v>15</v>
      </c>
      <c r="K129" s="352"/>
    </row>
    <row r="130" ht="15" customHeight="1">
      <c r="B130" s="350"/>
      <c r="C130" s="332" t="s">
        <v>502</v>
      </c>
      <c r="D130" s="332"/>
      <c r="E130" s="332"/>
      <c r="F130" s="333" t="s">
        <v>495</v>
      </c>
      <c r="G130" s="332"/>
      <c r="H130" s="332" t="s">
        <v>503</v>
      </c>
      <c r="I130" s="332" t="s">
        <v>491</v>
      </c>
      <c r="J130" s="332">
        <v>15</v>
      </c>
      <c r="K130" s="352"/>
    </row>
    <row r="131" ht="15" customHeight="1">
      <c r="B131" s="350"/>
      <c r="C131" s="332" t="s">
        <v>504</v>
      </c>
      <c r="D131" s="332"/>
      <c r="E131" s="332"/>
      <c r="F131" s="333" t="s">
        <v>495</v>
      </c>
      <c r="G131" s="332"/>
      <c r="H131" s="332" t="s">
        <v>505</v>
      </c>
      <c r="I131" s="332" t="s">
        <v>491</v>
      </c>
      <c r="J131" s="332">
        <v>20</v>
      </c>
      <c r="K131" s="352"/>
    </row>
    <row r="132" ht="15" customHeight="1">
      <c r="B132" s="350"/>
      <c r="C132" s="332" t="s">
        <v>506</v>
      </c>
      <c r="D132" s="332"/>
      <c r="E132" s="332"/>
      <c r="F132" s="333" t="s">
        <v>495</v>
      </c>
      <c r="G132" s="332"/>
      <c r="H132" s="332" t="s">
        <v>507</v>
      </c>
      <c r="I132" s="332" t="s">
        <v>491</v>
      </c>
      <c r="J132" s="332">
        <v>20</v>
      </c>
      <c r="K132" s="352"/>
    </row>
    <row r="133" ht="15" customHeight="1">
      <c r="B133" s="350"/>
      <c r="C133" s="308" t="s">
        <v>494</v>
      </c>
      <c r="D133" s="308"/>
      <c r="E133" s="308"/>
      <c r="F133" s="330" t="s">
        <v>495</v>
      </c>
      <c r="G133" s="308"/>
      <c r="H133" s="308" t="s">
        <v>529</v>
      </c>
      <c r="I133" s="308" t="s">
        <v>491</v>
      </c>
      <c r="J133" s="308">
        <v>50</v>
      </c>
      <c r="K133" s="352"/>
    </row>
    <row r="134" ht="15" customHeight="1">
      <c r="B134" s="350"/>
      <c r="C134" s="308" t="s">
        <v>508</v>
      </c>
      <c r="D134" s="308"/>
      <c r="E134" s="308"/>
      <c r="F134" s="330" t="s">
        <v>495</v>
      </c>
      <c r="G134" s="308"/>
      <c r="H134" s="308" t="s">
        <v>529</v>
      </c>
      <c r="I134" s="308" t="s">
        <v>491</v>
      </c>
      <c r="J134" s="308">
        <v>50</v>
      </c>
      <c r="K134" s="352"/>
    </row>
    <row r="135" ht="15" customHeight="1">
      <c r="B135" s="350"/>
      <c r="C135" s="308" t="s">
        <v>514</v>
      </c>
      <c r="D135" s="308"/>
      <c r="E135" s="308"/>
      <c r="F135" s="330" t="s">
        <v>495</v>
      </c>
      <c r="G135" s="308"/>
      <c r="H135" s="308" t="s">
        <v>529</v>
      </c>
      <c r="I135" s="308" t="s">
        <v>491</v>
      </c>
      <c r="J135" s="308">
        <v>50</v>
      </c>
      <c r="K135" s="352"/>
    </row>
    <row r="136" ht="15" customHeight="1">
      <c r="B136" s="350"/>
      <c r="C136" s="308" t="s">
        <v>516</v>
      </c>
      <c r="D136" s="308"/>
      <c r="E136" s="308"/>
      <c r="F136" s="330" t="s">
        <v>495</v>
      </c>
      <c r="G136" s="308"/>
      <c r="H136" s="308" t="s">
        <v>529</v>
      </c>
      <c r="I136" s="308" t="s">
        <v>491</v>
      </c>
      <c r="J136" s="308">
        <v>50</v>
      </c>
      <c r="K136" s="352"/>
    </row>
    <row r="137" ht="15" customHeight="1">
      <c r="B137" s="350"/>
      <c r="C137" s="308" t="s">
        <v>517</v>
      </c>
      <c r="D137" s="308"/>
      <c r="E137" s="308"/>
      <c r="F137" s="330" t="s">
        <v>495</v>
      </c>
      <c r="G137" s="308"/>
      <c r="H137" s="308" t="s">
        <v>542</v>
      </c>
      <c r="I137" s="308" t="s">
        <v>491</v>
      </c>
      <c r="J137" s="308">
        <v>255</v>
      </c>
      <c r="K137" s="352"/>
    </row>
    <row r="138" ht="15" customHeight="1">
      <c r="B138" s="350"/>
      <c r="C138" s="308" t="s">
        <v>519</v>
      </c>
      <c r="D138" s="308"/>
      <c r="E138" s="308"/>
      <c r="F138" s="330" t="s">
        <v>489</v>
      </c>
      <c r="G138" s="308"/>
      <c r="H138" s="308" t="s">
        <v>543</v>
      </c>
      <c r="I138" s="308" t="s">
        <v>521</v>
      </c>
      <c r="J138" s="308"/>
      <c r="K138" s="352"/>
    </row>
    <row r="139" ht="15" customHeight="1">
      <c r="B139" s="350"/>
      <c r="C139" s="308" t="s">
        <v>522</v>
      </c>
      <c r="D139" s="308"/>
      <c r="E139" s="308"/>
      <c r="F139" s="330" t="s">
        <v>489</v>
      </c>
      <c r="G139" s="308"/>
      <c r="H139" s="308" t="s">
        <v>544</v>
      </c>
      <c r="I139" s="308" t="s">
        <v>524</v>
      </c>
      <c r="J139" s="308"/>
      <c r="K139" s="352"/>
    </row>
    <row r="140" ht="15" customHeight="1">
      <c r="B140" s="350"/>
      <c r="C140" s="308" t="s">
        <v>525</v>
      </c>
      <c r="D140" s="308"/>
      <c r="E140" s="308"/>
      <c r="F140" s="330" t="s">
        <v>489</v>
      </c>
      <c r="G140" s="308"/>
      <c r="H140" s="308" t="s">
        <v>525</v>
      </c>
      <c r="I140" s="308" t="s">
        <v>524</v>
      </c>
      <c r="J140" s="308"/>
      <c r="K140" s="352"/>
    </row>
    <row r="141" ht="15" customHeight="1">
      <c r="B141" s="350"/>
      <c r="C141" s="308" t="s">
        <v>46</v>
      </c>
      <c r="D141" s="308"/>
      <c r="E141" s="308"/>
      <c r="F141" s="330" t="s">
        <v>489</v>
      </c>
      <c r="G141" s="308"/>
      <c r="H141" s="308" t="s">
        <v>545</v>
      </c>
      <c r="I141" s="308" t="s">
        <v>524</v>
      </c>
      <c r="J141" s="308"/>
      <c r="K141" s="352"/>
    </row>
    <row r="142" ht="15" customHeight="1">
      <c r="B142" s="350"/>
      <c r="C142" s="308" t="s">
        <v>546</v>
      </c>
      <c r="D142" s="308"/>
      <c r="E142" s="308"/>
      <c r="F142" s="330" t="s">
        <v>489</v>
      </c>
      <c r="G142" s="308"/>
      <c r="H142" s="308" t="s">
        <v>547</v>
      </c>
      <c r="I142" s="308" t="s">
        <v>524</v>
      </c>
      <c r="J142" s="308"/>
      <c r="K142" s="352"/>
    </row>
    <row r="143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ht="18.75" customHeight="1">
      <c r="B144" s="305"/>
      <c r="C144" s="305"/>
      <c r="D144" s="305"/>
      <c r="E144" s="305"/>
      <c r="F144" s="342"/>
      <c r="G144" s="305"/>
      <c r="H144" s="305"/>
      <c r="I144" s="305"/>
      <c r="J144" s="305"/>
      <c r="K144" s="305"/>
    </row>
    <row r="145" ht="18.75" customHeight="1">
      <c r="B145" s="316"/>
      <c r="C145" s="316"/>
      <c r="D145" s="316"/>
      <c r="E145" s="316"/>
      <c r="F145" s="316"/>
      <c r="G145" s="316"/>
      <c r="H145" s="316"/>
      <c r="I145" s="316"/>
      <c r="J145" s="316"/>
      <c r="K145" s="316"/>
    </row>
    <row r="146" ht="7.5" customHeight="1">
      <c r="B146" s="317"/>
      <c r="C146" s="318"/>
      <c r="D146" s="318"/>
      <c r="E146" s="318"/>
      <c r="F146" s="318"/>
      <c r="G146" s="318"/>
      <c r="H146" s="318"/>
      <c r="I146" s="318"/>
      <c r="J146" s="318"/>
      <c r="K146" s="319"/>
    </row>
    <row r="147" ht="45" customHeight="1">
      <c r="B147" s="320"/>
      <c r="C147" s="321" t="s">
        <v>548</v>
      </c>
      <c r="D147" s="321"/>
      <c r="E147" s="321"/>
      <c r="F147" s="321"/>
      <c r="G147" s="321"/>
      <c r="H147" s="321"/>
      <c r="I147" s="321"/>
      <c r="J147" s="321"/>
      <c r="K147" s="322"/>
    </row>
    <row r="148" ht="17.25" customHeight="1">
      <c r="B148" s="320"/>
      <c r="C148" s="323" t="s">
        <v>483</v>
      </c>
      <c r="D148" s="323"/>
      <c r="E148" s="323"/>
      <c r="F148" s="323" t="s">
        <v>484</v>
      </c>
      <c r="G148" s="324"/>
      <c r="H148" s="323" t="s">
        <v>62</v>
      </c>
      <c r="I148" s="323" t="s">
        <v>65</v>
      </c>
      <c r="J148" s="323" t="s">
        <v>485</v>
      </c>
      <c r="K148" s="322"/>
    </row>
    <row r="149" ht="17.25" customHeight="1">
      <c r="B149" s="320"/>
      <c r="C149" s="325" t="s">
        <v>486</v>
      </c>
      <c r="D149" s="325"/>
      <c r="E149" s="325"/>
      <c r="F149" s="326" t="s">
        <v>487</v>
      </c>
      <c r="G149" s="327"/>
      <c r="H149" s="325"/>
      <c r="I149" s="325"/>
      <c r="J149" s="325" t="s">
        <v>488</v>
      </c>
      <c r="K149" s="322"/>
    </row>
    <row r="150" ht="5.25" customHeight="1">
      <c r="B150" s="331"/>
      <c r="C150" s="328"/>
      <c r="D150" s="328"/>
      <c r="E150" s="328"/>
      <c r="F150" s="328"/>
      <c r="G150" s="329"/>
      <c r="H150" s="328"/>
      <c r="I150" s="328"/>
      <c r="J150" s="328"/>
      <c r="K150" s="352"/>
    </row>
    <row r="151" ht="15" customHeight="1">
      <c r="B151" s="331"/>
      <c r="C151" s="356" t="s">
        <v>492</v>
      </c>
      <c r="D151" s="308"/>
      <c r="E151" s="308"/>
      <c r="F151" s="357" t="s">
        <v>489</v>
      </c>
      <c r="G151" s="308"/>
      <c r="H151" s="356" t="s">
        <v>529</v>
      </c>
      <c r="I151" s="356" t="s">
        <v>491</v>
      </c>
      <c r="J151" s="356">
        <v>120</v>
      </c>
      <c r="K151" s="352"/>
    </row>
    <row r="152" ht="15" customHeight="1">
      <c r="B152" s="331"/>
      <c r="C152" s="356" t="s">
        <v>538</v>
      </c>
      <c r="D152" s="308"/>
      <c r="E152" s="308"/>
      <c r="F152" s="357" t="s">
        <v>489</v>
      </c>
      <c r="G152" s="308"/>
      <c r="H152" s="356" t="s">
        <v>549</v>
      </c>
      <c r="I152" s="356" t="s">
        <v>491</v>
      </c>
      <c r="J152" s="356" t="s">
        <v>540</v>
      </c>
      <c r="K152" s="352"/>
    </row>
    <row r="153" ht="15" customHeight="1">
      <c r="B153" s="331"/>
      <c r="C153" s="356" t="s">
        <v>93</v>
      </c>
      <c r="D153" s="308"/>
      <c r="E153" s="308"/>
      <c r="F153" s="357" t="s">
        <v>489</v>
      </c>
      <c r="G153" s="308"/>
      <c r="H153" s="356" t="s">
        <v>550</v>
      </c>
      <c r="I153" s="356" t="s">
        <v>491</v>
      </c>
      <c r="J153" s="356" t="s">
        <v>540</v>
      </c>
      <c r="K153" s="352"/>
    </row>
    <row r="154" ht="15" customHeight="1">
      <c r="B154" s="331"/>
      <c r="C154" s="356" t="s">
        <v>494</v>
      </c>
      <c r="D154" s="308"/>
      <c r="E154" s="308"/>
      <c r="F154" s="357" t="s">
        <v>495</v>
      </c>
      <c r="G154" s="308"/>
      <c r="H154" s="356" t="s">
        <v>529</v>
      </c>
      <c r="I154" s="356" t="s">
        <v>491</v>
      </c>
      <c r="J154" s="356">
        <v>50</v>
      </c>
      <c r="K154" s="352"/>
    </row>
    <row r="155" ht="15" customHeight="1">
      <c r="B155" s="331"/>
      <c r="C155" s="356" t="s">
        <v>497</v>
      </c>
      <c r="D155" s="308"/>
      <c r="E155" s="308"/>
      <c r="F155" s="357" t="s">
        <v>489</v>
      </c>
      <c r="G155" s="308"/>
      <c r="H155" s="356" t="s">
        <v>529</v>
      </c>
      <c r="I155" s="356" t="s">
        <v>499</v>
      </c>
      <c r="J155" s="356"/>
      <c r="K155" s="352"/>
    </row>
    <row r="156" ht="15" customHeight="1">
      <c r="B156" s="331"/>
      <c r="C156" s="356" t="s">
        <v>508</v>
      </c>
      <c r="D156" s="308"/>
      <c r="E156" s="308"/>
      <c r="F156" s="357" t="s">
        <v>495</v>
      </c>
      <c r="G156" s="308"/>
      <c r="H156" s="356" t="s">
        <v>529</v>
      </c>
      <c r="I156" s="356" t="s">
        <v>491</v>
      </c>
      <c r="J156" s="356">
        <v>50</v>
      </c>
      <c r="K156" s="352"/>
    </row>
    <row r="157" ht="15" customHeight="1">
      <c r="B157" s="331"/>
      <c r="C157" s="356" t="s">
        <v>516</v>
      </c>
      <c r="D157" s="308"/>
      <c r="E157" s="308"/>
      <c r="F157" s="357" t="s">
        <v>495</v>
      </c>
      <c r="G157" s="308"/>
      <c r="H157" s="356" t="s">
        <v>529</v>
      </c>
      <c r="I157" s="356" t="s">
        <v>491</v>
      </c>
      <c r="J157" s="356">
        <v>50</v>
      </c>
      <c r="K157" s="352"/>
    </row>
    <row r="158" ht="15" customHeight="1">
      <c r="B158" s="331"/>
      <c r="C158" s="356" t="s">
        <v>514</v>
      </c>
      <c r="D158" s="308"/>
      <c r="E158" s="308"/>
      <c r="F158" s="357" t="s">
        <v>495</v>
      </c>
      <c r="G158" s="308"/>
      <c r="H158" s="356" t="s">
        <v>529</v>
      </c>
      <c r="I158" s="356" t="s">
        <v>491</v>
      </c>
      <c r="J158" s="356">
        <v>50</v>
      </c>
      <c r="K158" s="352"/>
    </row>
    <row r="159" ht="15" customHeight="1">
      <c r="B159" s="331"/>
      <c r="C159" s="356" t="s">
        <v>115</v>
      </c>
      <c r="D159" s="308"/>
      <c r="E159" s="308"/>
      <c r="F159" s="357" t="s">
        <v>489</v>
      </c>
      <c r="G159" s="308"/>
      <c r="H159" s="356" t="s">
        <v>551</v>
      </c>
      <c r="I159" s="356" t="s">
        <v>491</v>
      </c>
      <c r="J159" s="356" t="s">
        <v>552</v>
      </c>
      <c r="K159" s="352"/>
    </row>
    <row r="160" ht="15" customHeight="1">
      <c r="B160" s="331"/>
      <c r="C160" s="356" t="s">
        <v>553</v>
      </c>
      <c r="D160" s="308"/>
      <c r="E160" s="308"/>
      <c r="F160" s="357" t="s">
        <v>489</v>
      </c>
      <c r="G160" s="308"/>
      <c r="H160" s="356" t="s">
        <v>554</v>
      </c>
      <c r="I160" s="356" t="s">
        <v>524</v>
      </c>
      <c r="J160" s="356"/>
      <c r="K160" s="352"/>
    </row>
    <row r="161" ht="15" customHeight="1">
      <c r="B161" s="358"/>
      <c r="C161" s="340"/>
      <c r="D161" s="340"/>
      <c r="E161" s="340"/>
      <c r="F161" s="340"/>
      <c r="G161" s="340"/>
      <c r="H161" s="340"/>
      <c r="I161" s="340"/>
      <c r="J161" s="340"/>
      <c r="K161" s="359"/>
    </row>
    <row r="162" ht="18.75" customHeight="1">
      <c r="B162" s="305"/>
      <c r="C162" s="308"/>
      <c r="D162" s="308"/>
      <c r="E162" s="308"/>
      <c r="F162" s="330"/>
      <c r="G162" s="308"/>
      <c r="H162" s="308"/>
      <c r="I162" s="308"/>
      <c r="J162" s="308"/>
      <c r="K162" s="305"/>
    </row>
    <row r="163" ht="18.75" customHeight="1">
      <c r="B163" s="316"/>
      <c r="C163" s="316"/>
      <c r="D163" s="316"/>
      <c r="E163" s="316"/>
      <c r="F163" s="316"/>
      <c r="G163" s="316"/>
      <c r="H163" s="316"/>
      <c r="I163" s="316"/>
      <c r="J163" s="316"/>
      <c r="K163" s="316"/>
    </row>
    <row r="164" ht="7.5" customHeight="1">
      <c r="B164" s="295"/>
      <c r="C164" s="296"/>
      <c r="D164" s="296"/>
      <c r="E164" s="296"/>
      <c r="F164" s="296"/>
      <c r="G164" s="296"/>
      <c r="H164" s="296"/>
      <c r="I164" s="296"/>
      <c r="J164" s="296"/>
      <c r="K164" s="297"/>
    </row>
    <row r="165" ht="45" customHeight="1">
      <c r="B165" s="298"/>
      <c r="C165" s="299" t="s">
        <v>555</v>
      </c>
      <c r="D165" s="299"/>
      <c r="E165" s="299"/>
      <c r="F165" s="299"/>
      <c r="G165" s="299"/>
      <c r="H165" s="299"/>
      <c r="I165" s="299"/>
      <c r="J165" s="299"/>
      <c r="K165" s="300"/>
    </row>
    <row r="166" ht="17.25" customHeight="1">
      <c r="B166" s="298"/>
      <c r="C166" s="323" t="s">
        <v>483</v>
      </c>
      <c r="D166" s="323"/>
      <c r="E166" s="323"/>
      <c r="F166" s="323" t="s">
        <v>484</v>
      </c>
      <c r="G166" s="360"/>
      <c r="H166" s="361" t="s">
        <v>62</v>
      </c>
      <c r="I166" s="361" t="s">
        <v>65</v>
      </c>
      <c r="J166" s="323" t="s">
        <v>485</v>
      </c>
      <c r="K166" s="300"/>
    </row>
    <row r="167" ht="17.25" customHeight="1">
      <c r="B167" s="301"/>
      <c r="C167" s="325" t="s">
        <v>486</v>
      </c>
      <c r="D167" s="325"/>
      <c r="E167" s="325"/>
      <c r="F167" s="326" t="s">
        <v>487</v>
      </c>
      <c r="G167" s="362"/>
      <c r="H167" s="363"/>
      <c r="I167" s="363"/>
      <c r="J167" s="325" t="s">
        <v>488</v>
      </c>
      <c r="K167" s="303"/>
    </row>
    <row r="168" ht="5.25" customHeight="1">
      <c r="B168" s="331"/>
      <c r="C168" s="328"/>
      <c r="D168" s="328"/>
      <c r="E168" s="328"/>
      <c r="F168" s="328"/>
      <c r="G168" s="329"/>
      <c r="H168" s="328"/>
      <c r="I168" s="328"/>
      <c r="J168" s="328"/>
      <c r="K168" s="352"/>
    </row>
    <row r="169" ht="15" customHeight="1">
      <c r="B169" s="331"/>
      <c r="C169" s="308" t="s">
        <v>492</v>
      </c>
      <c r="D169" s="308"/>
      <c r="E169" s="308"/>
      <c r="F169" s="330" t="s">
        <v>489</v>
      </c>
      <c r="G169" s="308"/>
      <c r="H169" s="308" t="s">
        <v>529</v>
      </c>
      <c r="I169" s="308" t="s">
        <v>491</v>
      </c>
      <c r="J169" s="308">
        <v>120</v>
      </c>
      <c r="K169" s="352"/>
    </row>
    <row r="170" ht="15" customHeight="1">
      <c r="B170" s="331"/>
      <c r="C170" s="308" t="s">
        <v>538</v>
      </c>
      <c r="D170" s="308"/>
      <c r="E170" s="308"/>
      <c r="F170" s="330" t="s">
        <v>489</v>
      </c>
      <c r="G170" s="308"/>
      <c r="H170" s="308" t="s">
        <v>539</v>
      </c>
      <c r="I170" s="308" t="s">
        <v>491</v>
      </c>
      <c r="J170" s="308" t="s">
        <v>540</v>
      </c>
      <c r="K170" s="352"/>
    </row>
    <row r="171" ht="15" customHeight="1">
      <c r="B171" s="331"/>
      <c r="C171" s="308" t="s">
        <v>93</v>
      </c>
      <c r="D171" s="308"/>
      <c r="E171" s="308"/>
      <c r="F171" s="330" t="s">
        <v>489</v>
      </c>
      <c r="G171" s="308"/>
      <c r="H171" s="308" t="s">
        <v>556</v>
      </c>
      <c r="I171" s="308" t="s">
        <v>491</v>
      </c>
      <c r="J171" s="308" t="s">
        <v>540</v>
      </c>
      <c r="K171" s="352"/>
    </row>
    <row r="172" ht="15" customHeight="1">
      <c r="B172" s="331"/>
      <c r="C172" s="308" t="s">
        <v>494</v>
      </c>
      <c r="D172" s="308"/>
      <c r="E172" s="308"/>
      <c r="F172" s="330" t="s">
        <v>495</v>
      </c>
      <c r="G172" s="308"/>
      <c r="H172" s="308" t="s">
        <v>556</v>
      </c>
      <c r="I172" s="308" t="s">
        <v>491</v>
      </c>
      <c r="J172" s="308">
        <v>50</v>
      </c>
      <c r="K172" s="352"/>
    </row>
    <row r="173" ht="15" customHeight="1">
      <c r="B173" s="331"/>
      <c r="C173" s="308" t="s">
        <v>497</v>
      </c>
      <c r="D173" s="308"/>
      <c r="E173" s="308"/>
      <c r="F173" s="330" t="s">
        <v>489</v>
      </c>
      <c r="G173" s="308"/>
      <c r="H173" s="308" t="s">
        <v>556</v>
      </c>
      <c r="I173" s="308" t="s">
        <v>499</v>
      </c>
      <c r="J173" s="308"/>
      <c r="K173" s="352"/>
    </row>
    <row r="174" ht="15" customHeight="1">
      <c r="B174" s="331"/>
      <c r="C174" s="308" t="s">
        <v>508</v>
      </c>
      <c r="D174" s="308"/>
      <c r="E174" s="308"/>
      <c r="F174" s="330" t="s">
        <v>495</v>
      </c>
      <c r="G174" s="308"/>
      <c r="H174" s="308" t="s">
        <v>556</v>
      </c>
      <c r="I174" s="308" t="s">
        <v>491</v>
      </c>
      <c r="J174" s="308">
        <v>50</v>
      </c>
      <c r="K174" s="352"/>
    </row>
    <row r="175" ht="15" customHeight="1">
      <c r="B175" s="331"/>
      <c r="C175" s="308" t="s">
        <v>516</v>
      </c>
      <c r="D175" s="308"/>
      <c r="E175" s="308"/>
      <c r="F175" s="330" t="s">
        <v>495</v>
      </c>
      <c r="G175" s="308"/>
      <c r="H175" s="308" t="s">
        <v>556</v>
      </c>
      <c r="I175" s="308" t="s">
        <v>491</v>
      </c>
      <c r="J175" s="308">
        <v>50</v>
      </c>
      <c r="K175" s="352"/>
    </row>
    <row r="176" ht="15" customHeight="1">
      <c r="B176" s="331"/>
      <c r="C176" s="308" t="s">
        <v>514</v>
      </c>
      <c r="D176" s="308"/>
      <c r="E176" s="308"/>
      <c r="F176" s="330" t="s">
        <v>495</v>
      </c>
      <c r="G176" s="308"/>
      <c r="H176" s="308" t="s">
        <v>556</v>
      </c>
      <c r="I176" s="308" t="s">
        <v>491</v>
      </c>
      <c r="J176" s="308">
        <v>50</v>
      </c>
      <c r="K176" s="352"/>
    </row>
    <row r="177" ht="15" customHeight="1">
      <c r="B177" s="331"/>
      <c r="C177" s="308" t="s">
        <v>123</v>
      </c>
      <c r="D177" s="308"/>
      <c r="E177" s="308"/>
      <c r="F177" s="330" t="s">
        <v>489</v>
      </c>
      <c r="G177" s="308"/>
      <c r="H177" s="308" t="s">
        <v>557</v>
      </c>
      <c r="I177" s="308" t="s">
        <v>558</v>
      </c>
      <c r="J177" s="308"/>
      <c r="K177" s="352"/>
    </row>
    <row r="178" ht="15" customHeight="1">
      <c r="B178" s="331"/>
      <c r="C178" s="308" t="s">
        <v>65</v>
      </c>
      <c r="D178" s="308"/>
      <c r="E178" s="308"/>
      <c r="F178" s="330" t="s">
        <v>489</v>
      </c>
      <c r="G178" s="308"/>
      <c r="H178" s="308" t="s">
        <v>559</v>
      </c>
      <c r="I178" s="308" t="s">
        <v>560</v>
      </c>
      <c r="J178" s="308">
        <v>1</v>
      </c>
      <c r="K178" s="352"/>
    </row>
    <row r="179" ht="15" customHeight="1">
      <c r="B179" s="331"/>
      <c r="C179" s="308" t="s">
        <v>61</v>
      </c>
      <c r="D179" s="308"/>
      <c r="E179" s="308"/>
      <c r="F179" s="330" t="s">
        <v>489</v>
      </c>
      <c r="G179" s="308"/>
      <c r="H179" s="308" t="s">
        <v>561</v>
      </c>
      <c r="I179" s="308" t="s">
        <v>491</v>
      </c>
      <c r="J179" s="308">
        <v>20</v>
      </c>
      <c r="K179" s="352"/>
    </row>
    <row r="180" ht="15" customHeight="1">
      <c r="B180" s="331"/>
      <c r="C180" s="308" t="s">
        <v>62</v>
      </c>
      <c r="D180" s="308"/>
      <c r="E180" s="308"/>
      <c r="F180" s="330" t="s">
        <v>489</v>
      </c>
      <c r="G180" s="308"/>
      <c r="H180" s="308" t="s">
        <v>562</v>
      </c>
      <c r="I180" s="308" t="s">
        <v>491</v>
      </c>
      <c r="J180" s="308">
        <v>255</v>
      </c>
      <c r="K180" s="352"/>
    </row>
    <row r="181" ht="15" customHeight="1">
      <c r="B181" s="331"/>
      <c r="C181" s="308" t="s">
        <v>124</v>
      </c>
      <c r="D181" s="308"/>
      <c r="E181" s="308"/>
      <c r="F181" s="330" t="s">
        <v>489</v>
      </c>
      <c r="G181" s="308"/>
      <c r="H181" s="308" t="s">
        <v>453</v>
      </c>
      <c r="I181" s="308" t="s">
        <v>491</v>
      </c>
      <c r="J181" s="308">
        <v>10</v>
      </c>
      <c r="K181" s="352"/>
    </row>
    <row r="182" ht="15" customHeight="1">
      <c r="B182" s="331"/>
      <c r="C182" s="308" t="s">
        <v>125</v>
      </c>
      <c r="D182" s="308"/>
      <c r="E182" s="308"/>
      <c r="F182" s="330" t="s">
        <v>489</v>
      </c>
      <c r="G182" s="308"/>
      <c r="H182" s="308" t="s">
        <v>563</v>
      </c>
      <c r="I182" s="308" t="s">
        <v>524</v>
      </c>
      <c r="J182" s="308"/>
      <c r="K182" s="352"/>
    </row>
    <row r="183" ht="15" customHeight="1">
      <c r="B183" s="331"/>
      <c r="C183" s="308" t="s">
        <v>564</v>
      </c>
      <c r="D183" s="308"/>
      <c r="E183" s="308"/>
      <c r="F183" s="330" t="s">
        <v>489</v>
      </c>
      <c r="G183" s="308"/>
      <c r="H183" s="308" t="s">
        <v>565</v>
      </c>
      <c r="I183" s="308" t="s">
        <v>524</v>
      </c>
      <c r="J183" s="308"/>
      <c r="K183" s="352"/>
    </row>
    <row r="184" ht="15" customHeight="1">
      <c r="B184" s="331"/>
      <c r="C184" s="308" t="s">
        <v>553</v>
      </c>
      <c r="D184" s="308"/>
      <c r="E184" s="308"/>
      <c r="F184" s="330" t="s">
        <v>489</v>
      </c>
      <c r="G184" s="308"/>
      <c r="H184" s="308" t="s">
        <v>566</v>
      </c>
      <c r="I184" s="308" t="s">
        <v>524</v>
      </c>
      <c r="J184" s="308"/>
      <c r="K184" s="352"/>
    </row>
    <row r="185" ht="15" customHeight="1">
      <c r="B185" s="331"/>
      <c r="C185" s="308" t="s">
        <v>127</v>
      </c>
      <c r="D185" s="308"/>
      <c r="E185" s="308"/>
      <c r="F185" s="330" t="s">
        <v>495</v>
      </c>
      <c r="G185" s="308"/>
      <c r="H185" s="308" t="s">
        <v>567</v>
      </c>
      <c r="I185" s="308" t="s">
        <v>491</v>
      </c>
      <c r="J185" s="308">
        <v>50</v>
      </c>
      <c r="K185" s="352"/>
    </row>
    <row r="186" ht="15" customHeight="1">
      <c r="B186" s="331"/>
      <c r="C186" s="308" t="s">
        <v>568</v>
      </c>
      <c r="D186" s="308"/>
      <c r="E186" s="308"/>
      <c r="F186" s="330" t="s">
        <v>495</v>
      </c>
      <c r="G186" s="308"/>
      <c r="H186" s="308" t="s">
        <v>569</v>
      </c>
      <c r="I186" s="308" t="s">
        <v>570</v>
      </c>
      <c r="J186" s="308"/>
      <c r="K186" s="352"/>
    </row>
    <row r="187" ht="15" customHeight="1">
      <c r="B187" s="331"/>
      <c r="C187" s="308" t="s">
        <v>571</v>
      </c>
      <c r="D187" s="308"/>
      <c r="E187" s="308"/>
      <c r="F187" s="330" t="s">
        <v>495</v>
      </c>
      <c r="G187" s="308"/>
      <c r="H187" s="308" t="s">
        <v>572</v>
      </c>
      <c r="I187" s="308" t="s">
        <v>570</v>
      </c>
      <c r="J187" s="308"/>
      <c r="K187" s="352"/>
    </row>
    <row r="188" ht="15" customHeight="1">
      <c r="B188" s="331"/>
      <c r="C188" s="308" t="s">
        <v>573</v>
      </c>
      <c r="D188" s="308"/>
      <c r="E188" s="308"/>
      <c r="F188" s="330" t="s">
        <v>495</v>
      </c>
      <c r="G188" s="308"/>
      <c r="H188" s="308" t="s">
        <v>574</v>
      </c>
      <c r="I188" s="308" t="s">
        <v>570</v>
      </c>
      <c r="J188" s="308"/>
      <c r="K188" s="352"/>
    </row>
    <row r="189" ht="15" customHeight="1">
      <c r="B189" s="331"/>
      <c r="C189" s="364" t="s">
        <v>575</v>
      </c>
      <c r="D189" s="308"/>
      <c r="E189" s="308"/>
      <c r="F189" s="330" t="s">
        <v>495</v>
      </c>
      <c r="G189" s="308"/>
      <c r="H189" s="308" t="s">
        <v>576</v>
      </c>
      <c r="I189" s="308" t="s">
        <v>577</v>
      </c>
      <c r="J189" s="365" t="s">
        <v>578</v>
      </c>
      <c r="K189" s="352"/>
    </row>
    <row r="190" ht="15" customHeight="1">
      <c r="B190" s="331"/>
      <c r="C190" s="315" t="s">
        <v>50</v>
      </c>
      <c r="D190" s="308"/>
      <c r="E190" s="308"/>
      <c r="F190" s="330" t="s">
        <v>489</v>
      </c>
      <c r="G190" s="308"/>
      <c r="H190" s="305" t="s">
        <v>579</v>
      </c>
      <c r="I190" s="308" t="s">
        <v>580</v>
      </c>
      <c r="J190" s="308"/>
      <c r="K190" s="352"/>
    </row>
    <row r="191" ht="15" customHeight="1">
      <c r="B191" s="331"/>
      <c r="C191" s="315" t="s">
        <v>581</v>
      </c>
      <c r="D191" s="308"/>
      <c r="E191" s="308"/>
      <c r="F191" s="330" t="s">
        <v>489</v>
      </c>
      <c r="G191" s="308"/>
      <c r="H191" s="308" t="s">
        <v>582</v>
      </c>
      <c r="I191" s="308" t="s">
        <v>524</v>
      </c>
      <c r="J191" s="308"/>
      <c r="K191" s="352"/>
    </row>
    <row r="192" ht="15" customHeight="1">
      <c r="B192" s="331"/>
      <c r="C192" s="315" t="s">
        <v>583</v>
      </c>
      <c r="D192" s="308"/>
      <c r="E192" s="308"/>
      <c r="F192" s="330" t="s">
        <v>489</v>
      </c>
      <c r="G192" s="308"/>
      <c r="H192" s="308" t="s">
        <v>584</v>
      </c>
      <c r="I192" s="308" t="s">
        <v>524</v>
      </c>
      <c r="J192" s="308"/>
      <c r="K192" s="352"/>
    </row>
    <row r="193" ht="15" customHeight="1">
      <c r="B193" s="331"/>
      <c r="C193" s="315" t="s">
        <v>585</v>
      </c>
      <c r="D193" s="308"/>
      <c r="E193" s="308"/>
      <c r="F193" s="330" t="s">
        <v>495</v>
      </c>
      <c r="G193" s="308"/>
      <c r="H193" s="308" t="s">
        <v>586</v>
      </c>
      <c r="I193" s="308" t="s">
        <v>524</v>
      </c>
      <c r="J193" s="308"/>
      <c r="K193" s="352"/>
    </row>
    <row r="194" ht="15" customHeight="1">
      <c r="B194" s="358"/>
      <c r="C194" s="366"/>
      <c r="D194" s="340"/>
      <c r="E194" s="340"/>
      <c r="F194" s="340"/>
      <c r="G194" s="340"/>
      <c r="H194" s="340"/>
      <c r="I194" s="340"/>
      <c r="J194" s="340"/>
      <c r="K194" s="359"/>
    </row>
    <row r="195" ht="18.75" customHeight="1">
      <c r="B195" s="305"/>
      <c r="C195" s="308"/>
      <c r="D195" s="308"/>
      <c r="E195" s="308"/>
      <c r="F195" s="330"/>
      <c r="G195" s="308"/>
      <c r="H195" s="308"/>
      <c r="I195" s="308"/>
      <c r="J195" s="308"/>
      <c r="K195" s="305"/>
    </row>
    <row r="196" ht="18.75" customHeight="1">
      <c r="B196" s="305"/>
      <c r="C196" s="308"/>
      <c r="D196" s="308"/>
      <c r="E196" s="308"/>
      <c r="F196" s="330"/>
      <c r="G196" s="308"/>
      <c r="H196" s="308"/>
      <c r="I196" s="308"/>
      <c r="J196" s="308"/>
      <c r="K196" s="305"/>
    </row>
    <row r="197" ht="18.75" customHeight="1">
      <c r="B197" s="316"/>
      <c r="C197" s="316"/>
      <c r="D197" s="316"/>
      <c r="E197" s="316"/>
      <c r="F197" s="316"/>
      <c r="G197" s="316"/>
      <c r="H197" s="316"/>
      <c r="I197" s="316"/>
      <c r="J197" s="316"/>
      <c r="K197" s="316"/>
    </row>
    <row r="198" ht="13.5">
      <c r="B198" s="295"/>
      <c r="C198" s="296"/>
      <c r="D198" s="296"/>
      <c r="E198" s="296"/>
      <c r="F198" s="296"/>
      <c r="G198" s="296"/>
      <c r="H198" s="296"/>
      <c r="I198" s="296"/>
      <c r="J198" s="296"/>
      <c r="K198" s="297"/>
    </row>
    <row r="199" ht="21">
      <c r="B199" s="298"/>
      <c r="C199" s="299" t="s">
        <v>587</v>
      </c>
      <c r="D199" s="299"/>
      <c r="E199" s="299"/>
      <c r="F199" s="299"/>
      <c r="G199" s="299"/>
      <c r="H199" s="299"/>
      <c r="I199" s="299"/>
      <c r="J199" s="299"/>
      <c r="K199" s="300"/>
    </row>
    <row r="200" ht="25.5" customHeight="1">
      <c r="B200" s="298"/>
      <c r="C200" s="367" t="s">
        <v>588</v>
      </c>
      <c r="D200" s="367"/>
      <c r="E200" s="367"/>
      <c r="F200" s="367" t="s">
        <v>589</v>
      </c>
      <c r="G200" s="368"/>
      <c r="H200" s="367" t="s">
        <v>590</v>
      </c>
      <c r="I200" s="367"/>
      <c r="J200" s="367"/>
      <c r="K200" s="300"/>
    </row>
    <row r="201" ht="5.25" customHeight="1">
      <c r="B201" s="331"/>
      <c r="C201" s="328"/>
      <c r="D201" s="328"/>
      <c r="E201" s="328"/>
      <c r="F201" s="328"/>
      <c r="G201" s="308"/>
      <c r="H201" s="328"/>
      <c r="I201" s="328"/>
      <c r="J201" s="328"/>
      <c r="K201" s="352"/>
    </row>
    <row r="202" ht="15" customHeight="1">
      <c r="B202" s="331"/>
      <c r="C202" s="308" t="s">
        <v>580</v>
      </c>
      <c r="D202" s="308"/>
      <c r="E202" s="308"/>
      <c r="F202" s="330" t="s">
        <v>51</v>
      </c>
      <c r="G202" s="308"/>
      <c r="H202" s="308" t="s">
        <v>591</v>
      </c>
      <c r="I202" s="308"/>
      <c r="J202" s="308"/>
      <c r="K202" s="352"/>
    </row>
    <row r="203" ht="15" customHeight="1">
      <c r="B203" s="331"/>
      <c r="C203" s="337"/>
      <c r="D203" s="308"/>
      <c r="E203" s="308"/>
      <c r="F203" s="330" t="s">
        <v>52</v>
      </c>
      <c r="G203" s="308"/>
      <c r="H203" s="308" t="s">
        <v>592</v>
      </c>
      <c r="I203" s="308"/>
      <c r="J203" s="308"/>
      <c r="K203" s="352"/>
    </row>
    <row r="204" ht="15" customHeight="1">
      <c r="B204" s="331"/>
      <c r="C204" s="337"/>
      <c r="D204" s="308"/>
      <c r="E204" s="308"/>
      <c r="F204" s="330" t="s">
        <v>55</v>
      </c>
      <c r="G204" s="308"/>
      <c r="H204" s="308" t="s">
        <v>593</v>
      </c>
      <c r="I204" s="308"/>
      <c r="J204" s="308"/>
      <c r="K204" s="352"/>
    </row>
    <row r="205" ht="15" customHeight="1">
      <c r="B205" s="331"/>
      <c r="C205" s="308"/>
      <c r="D205" s="308"/>
      <c r="E205" s="308"/>
      <c r="F205" s="330" t="s">
        <v>53</v>
      </c>
      <c r="G205" s="308"/>
      <c r="H205" s="308" t="s">
        <v>594</v>
      </c>
      <c r="I205" s="308"/>
      <c r="J205" s="308"/>
      <c r="K205" s="352"/>
    </row>
    <row r="206" ht="15" customHeight="1">
      <c r="B206" s="331"/>
      <c r="C206" s="308"/>
      <c r="D206" s="308"/>
      <c r="E206" s="308"/>
      <c r="F206" s="330" t="s">
        <v>54</v>
      </c>
      <c r="G206" s="308"/>
      <c r="H206" s="308" t="s">
        <v>595</v>
      </c>
      <c r="I206" s="308"/>
      <c r="J206" s="308"/>
      <c r="K206" s="352"/>
    </row>
    <row r="207" ht="15" customHeight="1">
      <c r="B207" s="331"/>
      <c r="C207" s="308"/>
      <c r="D207" s="308"/>
      <c r="E207" s="308"/>
      <c r="F207" s="330"/>
      <c r="G207" s="308"/>
      <c r="H207" s="308"/>
      <c r="I207" s="308"/>
      <c r="J207" s="308"/>
      <c r="K207" s="352"/>
    </row>
    <row r="208" ht="15" customHeight="1">
      <c r="B208" s="331"/>
      <c r="C208" s="308" t="s">
        <v>536</v>
      </c>
      <c r="D208" s="308"/>
      <c r="E208" s="308"/>
      <c r="F208" s="330" t="s">
        <v>86</v>
      </c>
      <c r="G208" s="308"/>
      <c r="H208" s="308" t="s">
        <v>596</v>
      </c>
      <c r="I208" s="308"/>
      <c r="J208" s="308"/>
      <c r="K208" s="352"/>
    </row>
    <row r="209" ht="15" customHeight="1">
      <c r="B209" s="331"/>
      <c r="C209" s="337"/>
      <c r="D209" s="308"/>
      <c r="E209" s="308"/>
      <c r="F209" s="330" t="s">
        <v>434</v>
      </c>
      <c r="G209" s="308"/>
      <c r="H209" s="308" t="s">
        <v>435</v>
      </c>
      <c r="I209" s="308"/>
      <c r="J209" s="308"/>
      <c r="K209" s="352"/>
    </row>
    <row r="210" ht="15" customHeight="1">
      <c r="B210" s="331"/>
      <c r="C210" s="308"/>
      <c r="D210" s="308"/>
      <c r="E210" s="308"/>
      <c r="F210" s="330" t="s">
        <v>432</v>
      </c>
      <c r="G210" s="308"/>
      <c r="H210" s="308" t="s">
        <v>597</v>
      </c>
      <c r="I210" s="308"/>
      <c r="J210" s="308"/>
      <c r="K210" s="352"/>
    </row>
    <row r="211" ht="15" customHeight="1">
      <c r="B211" s="369"/>
      <c r="C211" s="337"/>
      <c r="D211" s="337"/>
      <c r="E211" s="337"/>
      <c r="F211" s="330" t="s">
        <v>436</v>
      </c>
      <c r="G211" s="315"/>
      <c r="H211" s="356" t="s">
        <v>437</v>
      </c>
      <c r="I211" s="356"/>
      <c r="J211" s="356"/>
      <c r="K211" s="370"/>
    </row>
    <row r="212" ht="15" customHeight="1">
      <c r="B212" s="369"/>
      <c r="C212" s="337"/>
      <c r="D212" s="337"/>
      <c r="E212" s="337"/>
      <c r="F212" s="330" t="s">
        <v>358</v>
      </c>
      <c r="G212" s="315"/>
      <c r="H212" s="356" t="s">
        <v>598</v>
      </c>
      <c r="I212" s="356"/>
      <c r="J212" s="356"/>
      <c r="K212" s="370"/>
    </row>
    <row r="213" ht="15" customHeight="1">
      <c r="B213" s="369"/>
      <c r="C213" s="337"/>
      <c r="D213" s="337"/>
      <c r="E213" s="337"/>
      <c r="F213" s="371"/>
      <c r="G213" s="315"/>
      <c r="H213" s="372"/>
      <c r="I213" s="372"/>
      <c r="J213" s="372"/>
      <c r="K213" s="370"/>
    </row>
    <row r="214" ht="15" customHeight="1">
      <c r="B214" s="369"/>
      <c r="C214" s="308" t="s">
        <v>560</v>
      </c>
      <c r="D214" s="337"/>
      <c r="E214" s="337"/>
      <c r="F214" s="330">
        <v>1</v>
      </c>
      <c r="G214" s="315"/>
      <c r="H214" s="356" t="s">
        <v>599</v>
      </c>
      <c r="I214" s="356"/>
      <c r="J214" s="356"/>
      <c r="K214" s="370"/>
    </row>
    <row r="215" ht="15" customHeight="1">
      <c r="B215" s="369"/>
      <c r="C215" s="337"/>
      <c r="D215" s="337"/>
      <c r="E215" s="337"/>
      <c r="F215" s="330">
        <v>2</v>
      </c>
      <c r="G215" s="315"/>
      <c r="H215" s="356" t="s">
        <v>600</v>
      </c>
      <c r="I215" s="356"/>
      <c r="J215" s="356"/>
      <c r="K215" s="370"/>
    </row>
    <row r="216" ht="15" customHeight="1">
      <c r="B216" s="369"/>
      <c r="C216" s="337"/>
      <c r="D216" s="337"/>
      <c r="E216" s="337"/>
      <c r="F216" s="330">
        <v>3</v>
      </c>
      <c r="G216" s="315"/>
      <c r="H216" s="356" t="s">
        <v>601</v>
      </c>
      <c r="I216" s="356"/>
      <c r="J216" s="356"/>
      <c r="K216" s="370"/>
    </row>
    <row r="217" ht="15" customHeight="1">
      <c r="B217" s="369"/>
      <c r="C217" s="337"/>
      <c r="D217" s="337"/>
      <c r="E217" s="337"/>
      <c r="F217" s="330">
        <v>4</v>
      </c>
      <c r="G217" s="315"/>
      <c r="H217" s="356" t="s">
        <v>602</v>
      </c>
      <c r="I217" s="356"/>
      <c r="J217" s="356"/>
      <c r="K217" s="370"/>
    </row>
    <row r="218" ht="12.75" customHeight="1">
      <c r="B218" s="373"/>
      <c r="C218" s="374"/>
      <c r="D218" s="374"/>
      <c r="E218" s="374"/>
      <c r="F218" s="374"/>
      <c r="G218" s="374"/>
      <c r="H218" s="374"/>
      <c r="I218" s="374"/>
      <c r="J218" s="374"/>
      <c r="K218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2019-03-21T13:27:16Z</dcterms:created>
  <dcterms:modified xsi:type="dcterms:W3CDTF">2019-03-21T13:27:21Z</dcterms:modified>
</cp:coreProperties>
</file>